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https://alabamagov-my.sharepoint.com/personal/blake_pickett_agi_alabama_gov/Documents/Desktop/Admin/Renewal Forms/Seed Renewal Forms/"/>
    </mc:Choice>
  </mc:AlternateContent>
  <xr:revisionPtr revIDLastSave="120" documentId="8_{7272815F-8FE3-4A1D-A4E2-5D8D04CEDFFB}" xr6:coauthVersionLast="47" xr6:coauthVersionMax="47" xr10:uidLastSave="{7A72B562-9693-4E27-A834-CBC3569FA52E}"/>
  <bookViews>
    <workbookView xWindow="-120" yWindow="-120" windowWidth="29040" windowHeight="15720" activeTab="2" xr2:uid="{00000000-000D-0000-FFFF-FFFF00000000}"/>
  </bookViews>
  <sheets>
    <sheet name="Seed Permit" sheetId="1" r:id="rId1"/>
    <sheet name="Supplemental Sheet" sheetId="2" r:id="rId2"/>
    <sheet name="Supplemental Sheet Calculator" sheetId="3" r:id="rId3"/>
    <sheet name="Sheet1" sheetId="4" r:id="rId4"/>
  </sheets>
  <definedNames>
    <definedName name="_xlnm.Print_Titles" localSheetId="1">'Supplemental Sheet'!$1:$4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 l="1" a="1"/>
  <c r="D5" i="2" s="1"/>
  <c r="D6" i="2" a="1"/>
  <c r="D6" i="2" s="1"/>
  <c r="D7" i="2" a="1"/>
  <c r="D7" i="2" s="1"/>
  <c r="D8" i="2" a="1"/>
  <c r="D8" i="2" s="1"/>
  <c r="D9" i="2" a="1"/>
  <c r="D9" i="2" s="1"/>
  <c r="D10" i="2" a="1"/>
  <c r="D10" i="2" s="1"/>
  <c r="D11" i="2" a="1"/>
  <c r="D11" i="2" s="1"/>
  <c r="D12" i="2" a="1"/>
  <c r="D12" i="2" s="1"/>
  <c r="D13" i="2" a="1"/>
  <c r="D13" i="2" s="1"/>
  <c r="D14" i="2" a="1"/>
  <c r="D14" i="2" s="1"/>
  <c r="D15" i="2" a="1"/>
  <c r="D15" i="2" s="1"/>
  <c r="D16" i="2" a="1"/>
  <c r="D16" i="2" s="1"/>
  <c r="D17" i="2" a="1"/>
  <c r="D17" i="2" s="1"/>
  <c r="D18" i="2" a="1"/>
  <c r="D18" i="2" s="1"/>
  <c r="D19" i="2" a="1"/>
  <c r="D19" i="2" s="1"/>
  <c r="D20" i="2" a="1"/>
  <c r="D20" i="2" s="1"/>
  <c r="D21" i="2" a="1"/>
  <c r="D21" i="2" s="1"/>
  <c r="D22" i="2" a="1"/>
  <c r="D22" i="2" s="1"/>
  <c r="D23" i="2" a="1"/>
  <c r="D23" i="2" s="1"/>
  <c r="D24" i="2" a="1"/>
  <c r="D24" i="2" s="1"/>
  <c r="D25" i="2" a="1"/>
  <c r="D25" i="2" s="1"/>
  <c r="D26" i="2" a="1"/>
  <c r="D26" i="2" s="1"/>
  <c r="D27" i="2" a="1"/>
  <c r="D27" i="2" s="1"/>
  <c r="D28" i="2" a="1"/>
  <c r="D28" i="2" s="1"/>
  <c r="D29" i="2" a="1"/>
  <c r="D29" i="2" s="1"/>
  <c r="D30" i="2" a="1"/>
  <c r="D30" i="2" s="1"/>
  <c r="D31" i="2" a="1"/>
  <c r="D31" i="2" s="1"/>
  <c r="D32" i="2" a="1"/>
  <c r="D32" i="2" s="1"/>
  <c r="D33" i="2" a="1"/>
  <c r="D33" i="2" s="1"/>
  <c r="D34" i="2" a="1"/>
  <c r="D34" i="2" s="1"/>
  <c r="D35" i="2" a="1"/>
  <c r="D35" i="2"/>
  <c r="A14" i="3"/>
  <c r="A15" i="3"/>
  <c r="A16" i="3"/>
  <c r="A17" i="3"/>
  <c r="A18" i="3"/>
  <c r="A19" i="3"/>
  <c r="B19" i="3" s="1"/>
  <c r="A13" i="3"/>
  <c r="G3" i="2"/>
  <c r="E8" i="2" s="1"/>
  <c r="C3" i="3"/>
  <c r="F5" i="3"/>
  <c r="F4" i="3"/>
  <c r="F3" i="3"/>
  <c r="H36" i="2"/>
  <c r="C4" i="3" l="1"/>
  <c r="D36" i="2"/>
  <c r="E21" i="2"/>
  <c r="E20" i="2"/>
  <c r="E18" i="2"/>
  <c r="E15" i="2"/>
  <c r="E27" i="2"/>
  <c r="E7" i="2"/>
  <c r="E6" i="2"/>
  <c r="E5" i="2"/>
  <c r="E24" i="2"/>
  <c r="E23" i="2"/>
  <c r="E22" i="2"/>
  <c r="E19" i="2"/>
  <c r="E17" i="2"/>
  <c r="E16" i="2"/>
  <c r="E35" i="2"/>
  <c r="E34" i="2"/>
  <c r="E14" i="2"/>
  <c r="E33" i="2"/>
  <c r="E13" i="2"/>
  <c r="E32" i="2"/>
  <c r="E12" i="2"/>
  <c r="E31" i="2"/>
  <c r="E11" i="2"/>
  <c r="E26" i="2"/>
  <c r="E25" i="2"/>
  <c r="E30" i="2"/>
  <c r="E10" i="2"/>
  <c r="E29" i="2"/>
  <c r="E9" i="2"/>
  <c r="E28" i="2"/>
  <c r="C5" i="3" l="1"/>
  <c r="C6" i="3" s="1"/>
  <c r="E3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<sst xmlns="http://schemas.openxmlformats.org/spreadsheetml/2006/main" count="121" uniqueCount="81">
  <si>
    <r>
      <rPr>
        <b/>
        <i/>
        <sz val="11"/>
        <rFont val="Arial"/>
        <family val="2"/>
      </rPr>
      <t xml:space="preserve">All information supplied on this application is subject to audit by the
</t>
    </r>
    <r>
      <rPr>
        <b/>
        <i/>
        <sz val="11"/>
        <rFont val="Arial"/>
        <family val="2"/>
      </rPr>
      <t>Audits and Reports Section of the Alabama Department of Agriculture and Industries.</t>
    </r>
  </si>
  <si>
    <r>
      <rPr>
        <b/>
        <sz val="9"/>
        <rFont val="Arial"/>
        <family val="2"/>
      </rPr>
      <t xml:space="preserve">For each person selling seed to retail seed dealers, farmers or others who use or plant the seed, not displayed on a supplemental container display, a permit fee for each place of business, or each representative or representatives, where such person does not maintain an established place of business in Alabama, shall be based on gross receipts from the sale
</t>
    </r>
    <r>
      <rPr>
        <b/>
        <sz val="9"/>
        <rFont val="Arial"/>
        <family val="2"/>
      </rPr>
      <t>of such seed for the last preceding year in Alabama established by the Board of Agriculture and Industries within the range of the schedule set out below as follows:</t>
    </r>
  </si>
  <si>
    <r>
      <rPr>
        <b/>
        <sz val="11"/>
        <rFont val="Arial"/>
        <family val="2"/>
      </rPr>
      <t>Gross Receipts</t>
    </r>
  </si>
  <si>
    <r>
      <rPr>
        <b/>
        <sz val="11"/>
        <rFont val="Arial"/>
        <family val="2"/>
      </rPr>
      <t>Permit Fee</t>
    </r>
  </si>
  <si>
    <r>
      <rPr>
        <b/>
        <sz val="10"/>
        <rFont val="Arial"/>
        <family val="2"/>
      </rPr>
      <t>For places of business not previously in operation, the fee shall be based on anticipated gross receipts for the first year of business.</t>
    </r>
  </si>
  <si>
    <r>
      <rPr>
        <b/>
        <sz val="11"/>
        <rFont val="Arial"/>
        <family val="2"/>
      </rPr>
      <t>1. Receipts of $2,500.00 or less</t>
    </r>
  </si>
  <si>
    <r>
      <rPr>
        <b/>
        <sz val="11"/>
        <rFont val="Arial"/>
        <family val="2"/>
      </rPr>
      <t>2. Receipts of $2,500.01 through $25,000.00</t>
    </r>
  </si>
  <si>
    <r>
      <rPr>
        <b/>
        <sz val="11"/>
        <rFont val="Arial"/>
        <family val="2"/>
      </rPr>
      <t>3. Receipts of $25,000.01 through $50,000.00</t>
    </r>
  </si>
  <si>
    <r>
      <rPr>
        <b/>
        <sz val="11"/>
        <rFont val="Arial"/>
        <family val="2"/>
      </rPr>
      <t>4. Receipts of $50,000.01 through $100,000.00</t>
    </r>
  </si>
  <si>
    <r>
      <rPr>
        <b/>
        <sz val="11"/>
        <rFont val="Arial"/>
        <family val="2"/>
      </rPr>
      <t>5. Receipts of $100,000.01 through $200,000.00</t>
    </r>
  </si>
  <si>
    <r>
      <rPr>
        <b/>
        <sz val="11"/>
        <rFont val="Arial"/>
        <family val="2"/>
      </rPr>
      <t>6. Receipts of $200,000.01 through $300,000.00</t>
    </r>
  </si>
  <si>
    <r>
      <rPr>
        <b/>
        <sz val="11"/>
        <rFont val="Arial"/>
        <family val="2"/>
      </rPr>
      <t>7. Receipts of 300,000.01 through $400,000.00</t>
    </r>
  </si>
  <si>
    <r>
      <rPr>
        <b/>
        <sz val="11"/>
        <rFont val="Arial"/>
        <family val="2"/>
      </rPr>
      <t>8. Receipts of $400,000.01 through $500,000.00</t>
    </r>
  </si>
  <si>
    <r>
      <rPr>
        <b/>
        <sz val="11"/>
        <rFont val="Arial"/>
        <family val="2"/>
      </rPr>
      <t>9. Receipts of more than $500,000.00</t>
    </r>
  </si>
  <si>
    <r>
      <rPr>
        <b/>
        <i/>
        <sz val="10"/>
        <rFont val="Arial"/>
        <family val="2"/>
      </rPr>
      <t>“We provide employment &amp; services without discrimination”</t>
    </r>
  </si>
  <si>
    <t>Renewal</t>
  </si>
  <si>
    <t xml:space="preserve"> New Dealer</t>
  </si>
  <si>
    <t>Name Change</t>
  </si>
  <si>
    <t>Hemp Dealer</t>
  </si>
  <si>
    <t xml:space="preserve">Application is hereby made for a permit to do business as a seed dealer in the State of Alabama, under provisions of the Alabama Seed Law, Section 2-26-5, Code of Alabama 1975.
</t>
  </si>
  <si>
    <t>Gross receipts from the sale of seed at the place of business shown on this application during the last preceding year including all agricultural, lawn, herb, tree, shrub, flower and vegetable seed as wll as packet vegetable seed are:</t>
  </si>
  <si>
    <r>
      <rPr>
        <sz val="12"/>
        <rFont val="Footlight MT Light"/>
        <family val="1"/>
      </rPr>
      <t xml:space="preserve">
</t>
    </r>
    <r>
      <rPr>
        <b/>
        <u/>
        <sz val="22"/>
        <rFont val="Calibri"/>
        <family val="2"/>
      </rPr>
      <t xml:space="preserve">
</t>
    </r>
  </si>
  <si>
    <t>Rick Pate, Commissioner</t>
  </si>
  <si>
    <t>$</t>
  </si>
  <si>
    <t>Please Print or Type</t>
  </si>
  <si>
    <t>Previous Name if Changed:</t>
  </si>
  <si>
    <t>(mm/dd/yyyy)</t>
  </si>
  <si>
    <t>Date of application:</t>
  </si>
  <si>
    <t>Ammount of Permit Fee</t>
  </si>
  <si>
    <t>Ammount of Penalty</t>
  </si>
  <si>
    <t>Total Amount Enclosed</t>
  </si>
  <si>
    <t>Corporate Name:</t>
  </si>
  <si>
    <t>Mailling Address</t>
  </si>
  <si>
    <t>Amount of Industrial Hemp Seed Sales in Alabama Only:</t>
  </si>
  <si>
    <t>If new dealer please show anticipated sales for the coming year</t>
  </si>
  <si>
    <t>City</t>
  </si>
  <si>
    <t>State</t>
  </si>
  <si>
    <t>Zip Code</t>
  </si>
  <si>
    <t>(PO Box / Street</t>
  </si>
  <si>
    <t>Email:</t>
  </si>
  <si>
    <t>Telephone:</t>
  </si>
  <si>
    <t>Contact Person:</t>
  </si>
  <si>
    <t>Number of Locations:</t>
  </si>
  <si>
    <r>
      <t xml:space="preserve">EACH PLACE OF BUSINESS </t>
    </r>
    <r>
      <rPr>
        <u/>
        <sz val="10"/>
        <color rgb="FF000000"/>
        <rFont val="Times New Roman"/>
        <family val="1"/>
      </rPr>
      <t>MUST</t>
    </r>
    <r>
      <rPr>
        <sz val="10"/>
        <color rgb="FF000000"/>
        <rFont val="Times New Roman"/>
        <family val="1"/>
      </rPr>
      <t xml:space="preserve"> BE LISTED ON SUPPLEMENTAL SHEET</t>
    </r>
  </si>
  <si>
    <t>Supplemental Sheet should contain the following for each location.</t>
  </si>
  <si>
    <t xml:space="preserve">Make Checks Payable and Return completed application along with all required fees to:
</t>
  </si>
  <si>
    <t>1445 Federal Drive
Montgomery, Alabama  36107-1123</t>
  </si>
  <si>
    <t>Location Name:</t>
  </si>
  <si>
    <t>Fee Amount</t>
  </si>
  <si>
    <t>Penalty Amount</t>
  </si>
  <si>
    <t>Renewal/ New Permit</t>
  </si>
  <si>
    <t>Gross Seed Sales Last Year</t>
  </si>
  <si>
    <t>Location Supplemental Sheet</t>
  </si>
  <si>
    <t>Street</t>
  </si>
  <si>
    <t>Address</t>
  </si>
  <si>
    <t xml:space="preserve">Renew </t>
  </si>
  <si>
    <t>Permit</t>
  </si>
  <si>
    <t>Supplemental Calculator</t>
  </si>
  <si>
    <t>Locations</t>
  </si>
  <si>
    <t>Permit Fees</t>
  </si>
  <si>
    <t>Penalty Fees</t>
  </si>
  <si>
    <t>Total Fees</t>
  </si>
  <si>
    <t>New</t>
  </si>
  <si>
    <r>
      <rPr>
        <b/>
        <u/>
        <sz val="10"/>
        <rFont val="Arial"/>
        <family val="2"/>
      </rPr>
      <t>Section 2-26-5 (Excerpt)</t>
    </r>
    <r>
      <rPr>
        <b/>
        <sz val="10"/>
        <rFont val="Arial"/>
        <family val="2"/>
      </rPr>
      <t xml:space="preserve"> ALABAMA SEED LAW
(a)         Every person who sells, offers for sale, exposes for sale, distributes or solicits orders for the sale of any agricultural, vegetable, herb, tree, shrub or flower seed to retail seed dealers, farmers or to others who use or plant such seed in the State of  Alabama shall, before selling or offering such seed for sale or distributing or soliciting orders for the sale of such seed and on or before January 1 of each year secure an annual permit from the Commissioner of Agriculture and Industries to engage in such business.  Seed dealers and other sellers of seed shall apply for an annual permit upon forms prescribed by the commissioner, and such permit shall be issued upon the  payment of the following permit fees when the
application is in proper form.</t>
    </r>
  </si>
  <si>
    <r>
      <rPr>
        <sz val="10"/>
        <rFont val="Symbol"/>
        <family val="1"/>
      </rPr>
      <t></t>
    </r>
    <r>
      <rPr>
        <sz val="10"/>
        <rFont val="Times New Roman"/>
        <family val="1"/>
      </rPr>
      <t xml:space="preserve">    </t>
    </r>
    <r>
      <rPr>
        <sz val="10"/>
        <rFont val="Arial"/>
        <family val="2"/>
      </rPr>
      <t xml:space="preserve">Physical Address
</t>
    </r>
    <r>
      <rPr>
        <sz val="10"/>
        <rFont val="Symbol"/>
        <family val="1"/>
      </rPr>
      <t></t>
    </r>
    <r>
      <rPr>
        <sz val="10"/>
        <rFont val="Times New Roman"/>
        <family val="1"/>
      </rPr>
      <t xml:space="preserve">    </t>
    </r>
    <r>
      <rPr>
        <sz val="10"/>
        <rFont val="Arial"/>
        <family val="2"/>
      </rPr>
      <t xml:space="preserve">Store/Location Name
</t>
    </r>
    <r>
      <rPr>
        <sz val="10"/>
        <rFont val="Symbol"/>
        <family val="1"/>
      </rPr>
      <t></t>
    </r>
    <r>
      <rPr>
        <sz val="10"/>
        <rFont val="Times New Roman"/>
        <family val="1"/>
      </rPr>
      <t xml:space="preserve">    </t>
    </r>
    <r>
      <rPr>
        <sz val="10"/>
        <rFont val="Arial"/>
        <family val="2"/>
      </rPr>
      <t xml:space="preserve">Fee Amount
</t>
    </r>
    <r>
      <rPr>
        <sz val="10"/>
        <rFont val="Symbol"/>
        <family val="1"/>
      </rPr>
      <t></t>
    </r>
    <r>
      <rPr>
        <sz val="10"/>
        <rFont val="Times New Roman"/>
        <family val="1"/>
      </rPr>
      <t xml:space="preserve">    </t>
    </r>
    <r>
      <rPr>
        <sz val="10"/>
        <rFont val="Arial"/>
        <family val="2"/>
      </rPr>
      <t xml:space="preserve">Penalty Amount
</t>
    </r>
    <r>
      <rPr>
        <sz val="10"/>
        <rFont val="Symbol"/>
        <family val="1"/>
      </rPr>
      <t></t>
    </r>
    <r>
      <rPr>
        <sz val="10"/>
        <rFont val="Times New Roman"/>
        <family val="1"/>
      </rPr>
      <t xml:space="preserve">    </t>
    </r>
    <r>
      <rPr>
        <sz val="10"/>
        <rFont val="Arial"/>
        <family val="2"/>
      </rPr>
      <t>Renewal / New Permit</t>
    </r>
  </si>
  <si>
    <t>The State of Alabama allows the sale of International and Domestic Industrial Hemp Seed with a tetrahydrocannabinol (THC) concentration of 0.30% or less based on dry matter and adjusted to measure of uncertainty.
Currently the Alabama Hemp Program requires for purchases from other states within the United States to attach at a minimum the following documents:
      Documentation verifying source as a legal hemp operation in the state of origin.
     Growing season test results indicating the variety, and the name, address, email, and telephone number of both the lab and the seed source.
We strongly encourage Hemp Seed Dealers to either include this information with their seed sales or make it available to the grower upon request as well as including a minimum of 400 extra seeds for regulatory testing.
Domestic Industrial Hemp Seed Dealers are subject to all laws, requirements and penalties of the Alabama Seed Law  Code of Alabama Title 2, Chapter 26 and Alabama Administrative Code 80-11-1 and 80-11-2.
NOTE: OTHER REQUIREMENTS MAY BE NECESSARY AT ADAI’S DIRECTION. FOR CURRENT STATE LAWS, RULES, APPLICATIONS, AND OTHER INFORMATION
CONCERNING THE HEMP PROGRAM, PLEASE VISIT:
www.agi.alabama.gov/al/hemp</t>
  </si>
  <si>
    <t xml:space="preserve">Alabama Department of Agriculture and Industries Audits &amp; Reports Section </t>
  </si>
  <si>
    <t>Should you have any questions please feel free to contact us at: 334-240-7263 or
agcompliance@agi.alabama.gov</t>
  </si>
  <si>
    <r>
      <rPr>
        <b/>
        <sz val="12"/>
        <rFont val="Arial"/>
        <family val="2"/>
      </rPr>
      <t>For Year Ending December 31</t>
    </r>
    <r>
      <rPr>
        <b/>
        <vertAlign val="superscript"/>
        <sz val="12"/>
        <rFont val="Arial"/>
        <family val="2"/>
      </rPr>
      <t xml:space="preserve">st
</t>
    </r>
    <r>
      <rPr>
        <sz val="12"/>
        <rFont val="Arial Black"/>
        <family val="2"/>
      </rPr>
      <t>2025</t>
    </r>
  </si>
  <si>
    <t>Inactive/Closed</t>
  </si>
  <si>
    <t>Total</t>
  </si>
  <si>
    <t>Date</t>
  </si>
  <si>
    <t>Min</t>
  </si>
  <si>
    <t>Max</t>
  </si>
  <si>
    <t>Sales Range</t>
  </si>
  <si>
    <r>
      <rPr>
        <b/>
        <sz val="12"/>
        <rFont val="Arial"/>
        <family val="2"/>
      </rPr>
      <t>For Year Ending December 31</t>
    </r>
    <r>
      <rPr>
        <b/>
        <vertAlign val="superscript"/>
        <sz val="12"/>
        <rFont val="Arial"/>
        <family val="2"/>
      </rPr>
      <t xml:space="preserve">st
</t>
    </r>
    <r>
      <rPr>
        <sz val="12"/>
        <rFont val="Arial Black"/>
        <family val="2"/>
      </rPr>
      <t>2026</t>
    </r>
  </si>
  <si>
    <t xml:space="preserve">Application For Seed Dealer Permit 2025-2026
</t>
  </si>
  <si>
    <r>
      <rPr>
        <b/>
        <sz val="12"/>
        <rFont val="Arial"/>
        <family val="2"/>
      </rPr>
      <t xml:space="preserve">A </t>
    </r>
    <r>
      <rPr>
        <b/>
        <sz val="11"/>
        <rFont val="Arial"/>
        <family val="2"/>
      </rPr>
      <t xml:space="preserve">DELINQUENT PAYMENT PENALTY OF 10% WILL BE ASSESSED IF RENEWAL APPLICATION AND PAYMENT ARE NOT MADE BY </t>
    </r>
    <r>
      <rPr>
        <b/>
        <u/>
        <sz val="11"/>
        <color rgb="FFFF0000"/>
        <rFont val="Arial"/>
        <family val="2"/>
      </rPr>
      <t>JANUARY 31, 2026
NO</t>
    </r>
    <r>
      <rPr>
        <b/>
        <sz val="11"/>
        <color rgb="FFFF0000"/>
        <rFont val="Arial"/>
        <family val="2"/>
      </rPr>
      <t xml:space="preserve"> PERMIT WILL BE ISSUED WITHOUT A
</t>
    </r>
    <r>
      <rPr>
        <b/>
        <u/>
        <sz val="11"/>
        <color rgb="FFFF0000"/>
        <rFont val="Arial"/>
        <family val="2"/>
      </rPr>
      <t>COMPLETED 2026 APPLICATION</t>
    </r>
    <r>
      <rPr>
        <b/>
        <sz val="11"/>
        <color rgb="FFFF0000"/>
        <rFont val="Arial"/>
        <family val="2"/>
      </rPr>
      <t xml:space="preserve"> BEING SUBMITTED ALONG WITH PROPER PAYMENT.</t>
    </r>
  </si>
  <si>
    <t>Are you a citizen / "domestic entity of the United States of America?</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</si>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</sst>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 0.00"/>
    <numFmt numFmtId="165" formatCode="\$0.00"/>
    <numFmt numFmtId="166" formatCode="&quot;$&quot;#,##0.00"/>
  </numFmts>
  <fonts count="36" x14ac:knownFonts="1">
    <font>
      <sz val="10"/>
      <color rgb="FF000000"/>
      <name val="Times New Roman"/>
      <charset val="204"/>
    </font>
    <font>
      <b/>
      <sz val="11"/>
      <name val="Arial"/>
      <family val="2"/>
    </font>
    <font>
      <b/>
      <sz val="10"/>
      <name val="Arial"/>
      <family val="2"/>
    </font>
    <font>
      <b/>
      <sz val="11"/>
      <color rgb="FF000000"/>
      <name val="Arial"/>
      <family val="2"/>
    </font>
    <font>
      <b/>
      <i/>
      <sz val="10"/>
      <name val="Arial"/>
      <family val="2"/>
    </font>
    <font>
      <sz val="12"/>
      <name val="Footlight MT Light"/>
      <family val="1"/>
    </font>
    <font>
      <b/>
      <u/>
      <sz val="22"/>
      <name val="Calibri"/>
      <family val="2"/>
    </font>
    <font>
      <b/>
      <sz val="12"/>
      <name val="Arial"/>
      <family val="2"/>
    </font>
    <font>
      <b/>
      <u/>
      <sz val="11"/>
      <color rgb="FFFF0000"/>
      <name val="Arial"/>
      <family val="2"/>
    </font>
    <font>
      <b/>
      <sz val="11"/>
      <color rgb="FFFF0000"/>
      <name val="Arial"/>
      <family val="2"/>
    </font>
    <font>
      <b/>
      <i/>
      <sz val="11"/>
      <name val="Arial"/>
      <family val="2"/>
    </font>
    <font>
      <sz val="10"/>
      <name val="Arial"/>
      <family val="2"/>
    </font>
    <font>
      <sz val="10"/>
      <name val="Times New Roman"/>
      <family val="1"/>
    </font>
    <font>
      <b/>
      <sz val="10"/>
      <name val="Arial"/>
      <family val="2"/>
    </font>
    <font>
      <b/>
      <u/>
      <sz val="10"/>
      <name val="Arial"/>
      <family val="2"/>
    </font>
    <font>
      <sz val="10"/>
      <name val="Symbol"/>
      <family val="1"/>
    </font>
    <font>
      <b/>
      <sz val="9"/>
      <name val="Arial"/>
      <family val="2"/>
    </font>
    <font>
      <sz val="10"/>
      <color rgb="FF000000"/>
      <name val="Times New Roman"/>
      <family val="1"/>
    </font>
    <font>
      <sz val="10"/>
      <color rgb="FF000000"/>
      <name val="Times New Roman"/>
      <family val="1"/>
    </font>
    <font>
      <b/>
      <sz val="10"/>
      <color rgb="FF000000"/>
      <name val="Times New Roman"/>
      <family val="1"/>
    </font>
    <font>
      <sz val="10"/>
      <name val="Times New Roman"/>
      <family val="1"/>
      <charset val="204"/>
    </font>
    <font>
      <sz val="11"/>
      <color rgb="FF000000"/>
      <name val="Times New Roman"/>
      <family val="1"/>
    </font>
    <font>
      <sz val="12"/>
      <color rgb="FF000000"/>
      <name val="Times New Roman"/>
      <family val="1"/>
    </font>
    <font>
      <sz val="14"/>
      <color rgb="FF000000"/>
      <name val="Times New Roman"/>
      <family val="1"/>
    </font>
    <font>
      <b/>
      <u/>
      <sz val="14"/>
      <color rgb="FF000000"/>
      <name val="Times New Roman"/>
      <family val="1"/>
    </font>
    <font>
      <b/>
      <vertAlign val="superscript"/>
      <sz val="12"/>
      <name val="Arial"/>
      <family val="2"/>
    </font>
    <font>
      <sz val="12"/>
      <name val="Arial Black"/>
      <family val="2"/>
    </font>
    <font>
      <b/>
      <u/>
      <sz val="16"/>
      <color rgb="FF000000"/>
      <name val="Times New Roman"/>
      <family val="1"/>
    </font>
    <font>
      <u/>
      <sz val="10"/>
      <color rgb="FF000000"/>
      <name val="Times New Roman"/>
      <family val="1"/>
    </font>
    <font>
      <sz val="20"/>
      <color rgb="FF000000"/>
      <name val="Times New Roman"/>
      <family val="1"/>
    </font>
    <font>
      <sz val="12"/>
      <name val="Times New Roman"/>
      <family val="2"/>
    </font>
    <font>
      <b/>
      <sz val="10"/>
      <color rgb="FF000000"/>
      <name val="Arial"/>
      <family val="2"/>
    </font>
    <font>
      <sz val="10"/>
      <color rgb="FFFF0000"/>
      <name val="Times New Roman"/>
      <family val="1"/>
    </font>
    <font>
      <b/>
      <sz val="12"/>
      <color rgb="FF000000"/>
      <name val="Times New Roman"/>
      <family val="1"/>
    </font>
    <font>
      <u/>
      <sz val="10"/>
      <color theme="10"/>
      <name val="Times New Roman"/>
      <charset val="204"/>
    </font>
    <font>
      <sz val="10"/>
      <color rgb="FF181818"/>
      <name val="Segoe UI"/>
      <family val="2"/>
    </font>
  </fonts>
  <fills count="4">
    <fill>
      <patternFill patternType="none"/>
    </fill>
    <fill>
      <patternFill patternType="gray125"/>
    </fill>
    <fill>
      <patternFill patternType="solid">
        <fgColor rgb="FFFFFF00"/>
      </patternFill>
    </fill>
    <fill>
      <patternFill patternType="solid">
        <fgColor rgb="FFFFFF00"/>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style="medium">
        <color indexed="64"/>
      </left>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44" fontId="17" fillId="0" borderId="0" applyFont="0" applyFill="0" applyBorder="0" applyAlignment="0" applyProtection="0"/>
    <xf numFmtId="0" fontId="34" fillId="0" borderId="0" applyNumberFormat="0" applyFill="0" applyBorder="0" applyAlignment="0" applyProtection="0"/>
  </cellStyleXfs>
  <cellXfs count="109">
    <xf numFmtId="0" fontId="0" fillId="0" borderId="0" xfId="0" applyFill="1" applyBorder="1" applyAlignment="1">
      <alignment horizontal="left" vertical="top"/>
    </xf>
    <xf numFmtId="0" fontId="0" fillId="0" borderId="0" xfId="0" applyFill="1" applyBorder="1" applyAlignment="1">
      <alignment horizontal="left" vertical="top" wrapText="1"/>
    </xf>
    <xf numFmtId="0" fontId="0" fillId="0" borderId="0" xfId="0" applyFill="1" applyBorder="1" applyAlignment="1">
      <alignment horizontal="left" vertical="center" wrapText="1"/>
    </xf>
    <xf numFmtId="0" fontId="0" fillId="0" borderId="0" xfId="0" applyFill="1" applyBorder="1" applyAlignment="1">
      <alignment horizontal="left" wrapText="1"/>
    </xf>
    <xf numFmtId="164" fontId="3" fillId="0" borderId="1" xfId="0" applyNumberFormat="1" applyFont="1" applyFill="1" applyBorder="1" applyAlignment="1">
      <alignment horizontal="right" vertical="top" shrinkToFit="1"/>
    </xf>
    <xf numFmtId="165" fontId="3" fillId="0" borderId="1" xfId="0" applyNumberFormat="1" applyFont="1" applyFill="1" applyBorder="1" applyAlignment="1">
      <alignment horizontal="right" vertical="top" shrinkToFit="1"/>
    </xf>
    <xf numFmtId="0" fontId="0" fillId="0" borderId="0" xfId="0" applyFill="1" applyBorder="1" applyAlignment="1">
      <alignment horizontal="center" vertical="top" wrapText="1"/>
    </xf>
    <xf numFmtId="0" fontId="0" fillId="0" borderId="0" xfId="0" applyFill="1" applyBorder="1" applyAlignment="1">
      <alignment vertical="top" wrapText="1"/>
    </xf>
    <xf numFmtId="0" fontId="13" fillId="0" borderId="0" xfId="0" applyFont="1" applyFill="1" applyBorder="1" applyAlignment="1">
      <alignment vertical="top" wrapText="1"/>
    </xf>
    <xf numFmtId="0" fontId="19" fillId="0" borderId="0" xfId="0" applyFont="1" applyFill="1" applyBorder="1" applyAlignment="1">
      <alignment horizontal="left" wrapText="1"/>
    </xf>
    <xf numFmtId="0" fontId="0" fillId="0" borderId="11" xfId="0" applyFill="1" applyBorder="1" applyAlignment="1">
      <alignment horizontal="left" wrapText="1"/>
    </xf>
    <xf numFmtId="0" fontId="0" fillId="0" borderId="11" xfId="0" applyFill="1" applyBorder="1" applyAlignment="1">
      <alignment horizontal="left" vertical="top" wrapText="1"/>
    </xf>
    <xf numFmtId="0" fontId="20" fillId="0" borderId="0" xfId="0" applyFont="1" applyFill="1" applyBorder="1" applyAlignment="1">
      <alignment horizontal="left" vertical="top" wrapText="1"/>
    </xf>
    <xf numFmtId="0" fontId="20" fillId="0" borderId="0" xfId="0" applyFont="1" applyFill="1" applyBorder="1" applyAlignment="1">
      <alignment vertical="top" wrapText="1"/>
    </xf>
    <xf numFmtId="0" fontId="0" fillId="0" borderId="0" xfId="0" applyFill="1" applyBorder="1" applyAlignment="1">
      <alignment horizontal="center" vertical="top"/>
    </xf>
    <xf numFmtId="0" fontId="18" fillId="0" borderId="0" xfId="0" applyFont="1" applyFill="1" applyBorder="1" applyAlignment="1">
      <alignment horizontal="center" vertical="top" wrapText="1"/>
    </xf>
    <xf numFmtId="0" fontId="18" fillId="0" borderId="0" xfId="0" applyFont="1" applyFill="1" applyBorder="1" applyAlignment="1">
      <alignment vertical="top" wrapText="1"/>
    </xf>
    <xf numFmtId="0" fontId="18" fillId="0" borderId="0" xfId="0" applyFont="1" applyFill="1" applyBorder="1" applyAlignment="1">
      <alignment horizontal="right" vertical="top" wrapText="1"/>
    </xf>
    <xf numFmtId="0" fontId="18" fillId="0" borderId="0" xfId="0" applyFont="1" applyFill="1" applyBorder="1" applyAlignment="1">
      <alignment horizontal="right" wrapText="1"/>
    </xf>
    <xf numFmtId="0" fontId="18" fillId="0" borderId="0" xfId="0" applyFont="1" applyFill="1" applyBorder="1" applyAlignment="1">
      <alignment horizontal="right" vertical="center" wrapText="1"/>
    </xf>
    <xf numFmtId="0" fontId="22" fillId="0" borderId="0" xfId="0" applyFont="1" applyFill="1" applyBorder="1" applyAlignment="1">
      <alignment vertical="center" wrapText="1"/>
    </xf>
    <xf numFmtId="44" fontId="0" fillId="0" borderId="0" xfId="1" applyFont="1" applyFill="1" applyBorder="1" applyAlignment="1">
      <alignment horizontal="center" vertical="top" wrapText="1"/>
    </xf>
    <xf numFmtId="0" fontId="18" fillId="0" borderId="0" xfId="0" applyFont="1" applyFill="1" applyBorder="1" applyAlignment="1">
      <alignment horizontal="center" wrapText="1"/>
    </xf>
    <xf numFmtId="0" fontId="18" fillId="0" borderId="0" xfId="0" applyFont="1" applyFill="1" applyBorder="1" applyAlignment="1">
      <alignment horizontal="left" vertical="top"/>
    </xf>
    <xf numFmtId="0" fontId="0" fillId="0" borderId="12" xfId="0" applyFill="1" applyBorder="1" applyAlignment="1">
      <alignment horizontal="center" vertical="top" wrapText="1"/>
    </xf>
    <xf numFmtId="0" fontId="18" fillId="0" borderId="0" xfId="0" applyFont="1" applyFill="1" applyBorder="1" applyAlignment="1">
      <alignment horizontal="center" vertical="center" wrapText="1"/>
    </xf>
    <xf numFmtId="0" fontId="0" fillId="0" borderId="12" xfId="0" applyFill="1" applyBorder="1" applyAlignment="1">
      <alignment vertical="top" wrapText="1"/>
    </xf>
    <xf numFmtId="0" fontId="18" fillId="0" borderId="0" xfId="0" applyFont="1" applyFill="1" applyBorder="1" applyAlignment="1">
      <alignment wrapText="1"/>
    </xf>
    <xf numFmtId="0" fontId="0" fillId="0" borderId="0" xfId="0" applyFill="1" applyBorder="1" applyAlignment="1">
      <alignment horizontal="right" vertical="top"/>
    </xf>
    <xf numFmtId="44" fontId="0" fillId="0" borderId="0" xfId="0" applyNumberFormat="1" applyFill="1" applyBorder="1" applyAlignment="1">
      <alignment horizontal="left" vertical="top"/>
    </xf>
    <xf numFmtId="0" fontId="0" fillId="0" borderId="0" xfId="0" applyFill="1" applyBorder="1" applyAlignment="1">
      <alignment horizontal="left" vertical="top" wrapText="1"/>
    </xf>
    <xf numFmtId="0" fontId="0" fillId="0" borderId="0" xfId="0" applyFill="1" applyBorder="1" applyAlignment="1">
      <alignment horizontal="center" vertical="center"/>
    </xf>
    <xf numFmtId="0" fontId="18" fillId="0" borderId="16" xfId="0" applyFont="1" applyFill="1" applyBorder="1" applyAlignment="1">
      <alignment wrapText="1"/>
    </xf>
    <xf numFmtId="0" fontId="18" fillId="0" borderId="16" xfId="0" applyFont="1" applyFill="1" applyBorder="1" applyAlignment="1">
      <alignment horizontal="center" wrapText="1"/>
    </xf>
    <xf numFmtId="0" fontId="18" fillId="0" borderId="16" xfId="0" applyFont="1" applyFill="1" applyBorder="1" applyAlignment="1">
      <alignment horizontal="left" wrapText="1"/>
    </xf>
    <xf numFmtId="0" fontId="0" fillId="0" borderId="16" xfId="0" applyFill="1" applyBorder="1" applyAlignment="1">
      <alignment horizontal="center" vertical="center" wrapText="1"/>
    </xf>
    <xf numFmtId="0" fontId="17" fillId="0" borderId="0" xfId="0" applyFont="1" applyFill="1" applyBorder="1" applyAlignment="1">
      <alignment horizontal="center"/>
    </xf>
    <xf numFmtId="0" fontId="17" fillId="0" borderId="0" xfId="0" applyFont="1" applyFill="1" applyBorder="1" applyAlignment="1">
      <alignment wrapText="1"/>
    </xf>
    <xf numFmtId="0" fontId="17" fillId="0" borderId="0" xfId="0" applyFont="1" applyFill="1" applyBorder="1" applyAlignment="1">
      <alignment horizontal="left" wrapText="1"/>
    </xf>
    <xf numFmtId="44" fontId="0" fillId="0" borderId="0" xfId="1" applyFont="1" applyFill="1" applyBorder="1" applyAlignment="1">
      <alignment horizontal="left" vertical="top"/>
    </xf>
    <xf numFmtId="44" fontId="17" fillId="0" borderId="0" xfId="1" quotePrefix="1" applyFont="1" applyFill="1" applyBorder="1" applyAlignment="1">
      <alignment horizontal="center" wrapText="1"/>
    </xf>
    <xf numFmtId="44" fontId="17" fillId="0" borderId="0" xfId="1" applyFont="1" applyFill="1" applyBorder="1" applyAlignment="1">
      <alignment horizontal="center" wrapText="1"/>
    </xf>
    <xf numFmtId="44" fontId="17" fillId="0" borderId="0" xfId="1" applyFont="1" applyFill="1" applyBorder="1" applyAlignment="1">
      <alignment wrapText="1"/>
    </xf>
    <xf numFmtId="44" fontId="17" fillId="0" borderId="0" xfId="0" applyNumberFormat="1" applyFont="1" applyFill="1" applyBorder="1" applyAlignment="1">
      <alignment horizontal="center" wrapText="1"/>
    </xf>
    <xf numFmtId="44" fontId="17" fillId="0" borderId="0" xfId="0" applyNumberFormat="1" applyFont="1" applyFill="1" applyBorder="1" applyAlignment="1">
      <alignment wrapText="1"/>
    </xf>
    <xf numFmtId="0" fontId="17" fillId="0" borderId="0" xfId="0" applyFont="1" applyFill="1" applyBorder="1" applyAlignment="1">
      <alignment horizontal="center" vertical="center" wrapText="1"/>
    </xf>
    <xf numFmtId="166" fontId="17" fillId="0" borderId="0" xfId="1" applyNumberFormat="1" applyFont="1" applyFill="1" applyBorder="1" applyAlignment="1">
      <alignment horizontal="center" wrapText="1"/>
    </xf>
    <xf numFmtId="14" fontId="32" fillId="0" borderId="0" xfId="0" applyNumberFormat="1" applyFont="1" applyFill="1" applyBorder="1" applyAlignment="1">
      <alignment horizontal="center" vertical="center"/>
    </xf>
    <xf numFmtId="0" fontId="33" fillId="0" borderId="0" xfId="0" applyFont="1" applyFill="1" applyBorder="1" applyAlignment="1">
      <alignment horizontal="center" vertical="center"/>
    </xf>
    <xf numFmtId="0" fontId="17" fillId="0" borderId="0" xfId="0" applyFont="1" applyFill="1" applyBorder="1" applyAlignment="1">
      <alignment horizontal="left" vertical="top"/>
    </xf>
    <xf numFmtId="0" fontId="0" fillId="0" borderId="15" xfId="0" applyFill="1" applyBorder="1" applyAlignment="1">
      <alignment horizontal="center" wrapText="1"/>
    </xf>
    <xf numFmtId="6" fontId="0" fillId="0" borderId="12" xfId="0" applyNumberFormat="1" applyFill="1" applyBorder="1" applyAlignment="1">
      <alignment horizontal="center" vertical="top" wrapText="1"/>
    </xf>
    <xf numFmtId="0" fontId="18" fillId="0" borderId="0" xfId="0" applyFont="1" applyFill="1" applyBorder="1" applyAlignment="1">
      <alignment horizontal="center" wrapText="1"/>
    </xf>
    <xf numFmtId="0" fontId="0" fillId="0" borderId="12" xfId="0" applyFill="1" applyBorder="1" applyAlignment="1">
      <alignment horizontal="center" vertical="top" wrapText="1"/>
    </xf>
    <xf numFmtId="0" fontId="0" fillId="0" borderId="0" xfId="0" applyFill="1" applyBorder="1" applyAlignment="1">
      <alignment horizontal="center" vertical="top" wrapText="1"/>
    </xf>
    <xf numFmtId="0" fontId="35" fillId="0" borderId="0" xfId="0" applyFont="1" applyFill="1" applyBorder="1" applyAlignment="1">
      <alignment horizontal="left" vertical="center"/>
    </xf>
    <xf numFmtId="0" fontId="0" fillId="0" borderId="0" xfId="0" applyFill="1" applyBorder="1" applyAlignment="1">
      <alignment horizontal="center" wrapText="1"/>
    </xf>
    <xf numFmtId="0" fontId="0" fillId="0" borderId="0" xfId="0" applyFill="1" applyBorder="1" applyAlignment="1">
      <alignment horizontal="center" vertical="center" wrapText="1"/>
    </xf>
    <xf numFmtId="44" fontId="0" fillId="0" borderId="12" xfId="1" applyFont="1" applyFill="1" applyBorder="1" applyAlignment="1">
      <alignment horizontal="center" vertical="top" wrapText="1"/>
    </xf>
    <xf numFmtId="0" fontId="18" fillId="0" borderId="0" xfId="0" applyFont="1" applyFill="1" applyBorder="1" applyAlignment="1">
      <alignment horizontal="left" vertical="top" wrapText="1"/>
    </xf>
    <xf numFmtId="0" fontId="24" fillId="0" borderId="0" xfId="0" applyFont="1" applyFill="1" applyBorder="1" applyAlignment="1">
      <alignment horizontal="center" vertical="top" wrapText="1"/>
    </xf>
    <xf numFmtId="0" fontId="18" fillId="0" borderId="0" xfId="0" applyFont="1" applyFill="1" applyBorder="1" applyAlignment="1">
      <alignment horizontal="center" wrapText="1"/>
    </xf>
    <xf numFmtId="0" fontId="4" fillId="0" borderId="0" xfId="0" applyFont="1" applyFill="1" applyBorder="1" applyAlignment="1">
      <alignment horizontal="left" vertical="top" wrapText="1" indent="17"/>
    </xf>
    <xf numFmtId="0" fontId="18" fillId="0" borderId="0" xfId="0" applyFont="1" applyFill="1" applyBorder="1" applyAlignment="1">
      <alignment horizontal="right" wrapText="1"/>
    </xf>
    <xf numFmtId="0" fontId="0" fillId="0" borderId="12" xfId="0" applyFill="1" applyBorder="1" applyAlignment="1">
      <alignment horizontal="center" vertical="top" wrapText="1"/>
    </xf>
    <xf numFmtId="0" fontId="27" fillId="0" borderId="0" xfId="0" applyFont="1" applyFill="1" applyBorder="1" applyAlignment="1">
      <alignment horizontal="center" vertical="top" wrapText="1"/>
    </xf>
    <xf numFmtId="0" fontId="0" fillId="0" borderId="0" xfId="0" applyFill="1" applyBorder="1" applyAlignment="1">
      <alignment horizontal="center" vertical="top" wrapText="1"/>
    </xf>
    <xf numFmtId="14" fontId="18" fillId="0" borderId="12" xfId="0" applyNumberFormat="1" applyFont="1" applyFill="1" applyBorder="1" applyAlignment="1">
      <alignment horizontal="center" vertical="center" wrapText="1"/>
    </xf>
    <xf numFmtId="0" fontId="18" fillId="0" borderId="12" xfId="0" applyFont="1" applyFill="1" applyBorder="1" applyAlignment="1">
      <alignment horizontal="center" vertical="center" wrapText="1"/>
    </xf>
    <xf numFmtId="0" fontId="1" fillId="0" borderId="4" xfId="0" applyFont="1" applyFill="1" applyBorder="1" applyAlignment="1">
      <alignment horizontal="left" vertical="top" wrapText="1"/>
    </xf>
    <xf numFmtId="0" fontId="1" fillId="0" borderId="5" xfId="0" applyFont="1" applyFill="1" applyBorder="1" applyAlignment="1">
      <alignment horizontal="left" vertical="top" wrapText="1"/>
    </xf>
    <xf numFmtId="0" fontId="0" fillId="0" borderId="0" xfId="0" applyFill="1" applyBorder="1" applyAlignment="1">
      <alignment horizontal="left" wrapText="1"/>
    </xf>
    <xf numFmtId="0" fontId="18" fillId="0" borderId="0" xfId="0" applyFont="1" applyFill="1" applyBorder="1" applyAlignment="1">
      <alignment horizontal="center" vertical="top"/>
    </xf>
    <xf numFmtId="0" fontId="18" fillId="0" borderId="13" xfId="0" applyFont="1" applyFill="1" applyBorder="1" applyAlignment="1">
      <alignment horizontal="center" vertical="top" wrapText="1"/>
    </xf>
    <xf numFmtId="0" fontId="18" fillId="0" borderId="0" xfId="0" applyFont="1" applyFill="1" applyBorder="1" applyAlignment="1">
      <alignment horizontal="center" vertical="top" wrapText="1"/>
    </xf>
    <xf numFmtId="0" fontId="31" fillId="2" borderId="0" xfId="0" applyFont="1" applyFill="1" applyBorder="1" applyAlignment="1">
      <alignment horizontal="center" vertical="top" wrapText="1"/>
    </xf>
    <xf numFmtId="0" fontId="0" fillId="2" borderId="0" xfId="0" applyFill="1" applyBorder="1" applyAlignment="1">
      <alignment horizontal="center" vertical="top" wrapText="1"/>
    </xf>
    <xf numFmtId="0" fontId="0" fillId="0" borderId="8" xfId="0" applyFill="1" applyBorder="1" applyAlignment="1">
      <alignment horizontal="center" vertical="top" wrapText="1"/>
    </xf>
    <xf numFmtId="0" fontId="18" fillId="0" borderId="0" xfId="0" applyFont="1" applyFill="1" applyBorder="1" applyAlignment="1">
      <alignment horizontal="center" vertical="center" wrapText="1"/>
    </xf>
    <xf numFmtId="0" fontId="19" fillId="0" borderId="14" xfId="0" applyFont="1" applyFill="1" applyBorder="1" applyAlignment="1">
      <alignment horizontal="center" wrapText="1"/>
    </xf>
    <xf numFmtId="0" fontId="19" fillId="0" borderId="0" xfId="0" applyFont="1" applyFill="1" applyBorder="1" applyAlignment="1">
      <alignment horizontal="center" wrapText="1"/>
    </xf>
    <xf numFmtId="0" fontId="13" fillId="0" borderId="14" xfId="0" applyFont="1" applyFill="1" applyBorder="1" applyAlignment="1">
      <alignment horizontal="center" vertical="top" wrapText="1"/>
    </xf>
    <xf numFmtId="0" fontId="13" fillId="0" borderId="0" xfId="0" applyFont="1" applyFill="1" applyBorder="1" applyAlignment="1">
      <alignment horizontal="center" vertical="top" wrapText="1"/>
    </xf>
    <xf numFmtId="0" fontId="30"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34" fillId="0" borderId="12" xfId="2" applyFill="1" applyBorder="1" applyAlignment="1">
      <alignment horizontal="center" wrapText="1"/>
    </xf>
    <xf numFmtId="0" fontId="0" fillId="0" borderId="12" xfId="0" applyFill="1" applyBorder="1" applyAlignment="1">
      <alignment horizontal="center" wrapText="1"/>
    </xf>
    <xf numFmtId="0" fontId="17" fillId="0" borderId="0" xfId="0" applyFont="1" applyFill="1" applyBorder="1" applyAlignment="1">
      <alignment horizontal="left" vertical="center" wrapText="1" indent="2"/>
    </xf>
    <xf numFmtId="0" fontId="20" fillId="0" borderId="0" xfId="0" applyFont="1" applyFill="1" applyBorder="1" applyAlignment="1">
      <alignment horizontal="left" vertical="top" wrapText="1"/>
    </xf>
    <xf numFmtId="0" fontId="1" fillId="0" borderId="2" xfId="0" applyFont="1" applyFill="1" applyBorder="1" applyAlignment="1">
      <alignment horizontal="center" vertical="top" wrapText="1"/>
    </xf>
    <xf numFmtId="0" fontId="1" fillId="0" borderId="3" xfId="0" applyFont="1" applyFill="1" applyBorder="1" applyAlignment="1">
      <alignment horizontal="center" vertical="top" wrapText="1"/>
    </xf>
    <xf numFmtId="0" fontId="17" fillId="0" borderId="0" xfId="0" applyFont="1" applyFill="1" applyAlignment="1">
      <alignment vertical="center" wrapText="1"/>
    </xf>
    <xf numFmtId="0" fontId="0" fillId="0" borderId="0" xfId="0" applyFill="1" applyAlignment="1">
      <alignment vertical="center"/>
    </xf>
    <xf numFmtId="0" fontId="0" fillId="0" borderId="0" xfId="0" applyFill="1" applyBorder="1" applyAlignment="1">
      <alignment horizontal="left" vertical="top" wrapText="1"/>
    </xf>
    <xf numFmtId="0" fontId="1" fillId="0" borderId="6" xfId="0" applyFont="1" applyFill="1" applyBorder="1" applyAlignment="1">
      <alignment horizontal="center" vertical="top" wrapText="1"/>
    </xf>
    <xf numFmtId="0" fontId="1" fillId="0" borderId="7" xfId="0" applyFont="1" applyFill="1" applyBorder="1" applyAlignment="1">
      <alignment horizontal="center" vertical="top" wrapText="1"/>
    </xf>
    <xf numFmtId="0" fontId="1" fillId="0" borderId="9" xfId="0" applyFont="1" applyFill="1" applyBorder="1" applyAlignment="1">
      <alignment horizontal="center" vertical="top" wrapText="1"/>
    </xf>
    <xf numFmtId="0" fontId="1" fillId="0" borderId="10" xfId="0" applyFont="1" applyFill="1" applyBorder="1" applyAlignment="1">
      <alignment horizontal="center" vertical="top" wrapText="1"/>
    </xf>
    <xf numFmtId="0" fontId="2" fillId="0" borderId="8" xfId="0" applyFont="1" applyFill="1" applyBorder="1" applyAlignment="1">
      <alignment horizontal="center" vertical="top" wrapText="1"/>
    </xf>
    <xf numFmtId="0" fontId="2" fillId="0" borderId="0" xfId="0" applyFont="1" applyFill="1" applyBorder="1" applyAlignment="1">
      <alignment horizontal="center" vertical="top" wrapText="1"/>
    </xf>
    <xf numFmtId="0" fontId="12" fillId="3" borderId="0" xfId="0" applyFont="1" applyFill="1" applyAlignment="1">
      <alignment horizontal="center" vertical="center" wrapText="1"/>
    </xf>
    <xf numFmtId="0" fontId="17" fillId="3" borderId="0" xfId="0" applyFont="1" applyFill="1" applyAlignment="1">
      <alignment horizontal="center" vertical="center" wrapText="1"/>
    </xf>
    <xf numFmtId="0" fontId="18" fillId="3" borderId="0" xfId="0" applyFont="1" applyFill="1" applyAlignment="1">
      <alignment horizontal="center" vertical="center" wrapText="1"/>
    </xf>
    <xf numFmtId="0" fontId="0" fillId="3" borderId="0" xfId="0" applyFill="1" applyAlignment="1">
      <alignment horizontal="center" vertical="center"/>
    </xf>
    <xf numFmtId="0" fontId="0" fillId="3" borderId="0" xfId="0" applyFill="1" applyBorder="1" applyAlignment="1">
      <alignment horizontal="center" vertical="top"/>
    </xf>
    <xf numFmtId="0" fontId="29" fillId="0" borderId="0" xfId="0" applyFont="1" applyFill="1" applyBorder="1" applyAlignment="1">
      <alignment horizontal="center" vertical="top"/>
    </xf>
    <xf numFmtId="0" fontId="23" fillId="0" borderId="0" xfId="0" applyFont="1" applyFill="1" applyBorder="1" applyAlignment="1">
      <alignment horizontal="center" wrapText="1"/>
    </xf>
    <xf numFmtId="0" fontId="21" fillId="0" borderId="0" xfId="0" applyFont="1" applyFill="1" applyBorder="1" applyAlignment="1">
      <alignment horizontal="center" wrapText="1"/>
    </xf>
    <xf numFmtId="0" fontId="17" fillId="0" borderId="0" xfId="0" applyFont="1" applyFill="1" applyBorder="1" applyAlignment="1">
      <alignment horizontal="center" vertical="top"/>
    </xf>
  </cellXfs>
  <cellStyles count="3">
    <cellStyle name="Currency" xfId="1" builtinId="4"/>
    <cellStyle name="Hyperlink" xfId="2" builtinId="8"/>
    <cellStyle name="Normal" xfId="0" builtinId="0"/>
  </cellStyles>
  <dxfs count="19">
    <dxf>
      <font>
        <b val="0"/>
        <i val="0"/>
        <strike val="0"/>
        <condense val="0"/>
        <extend val="0"/>
        <outline val="0"/>
        <shadow val="0"/>
        <u val="none"/>
        <vertAlign val="baseline"/>
        <sz val="10"/>
        <color rgb="FF000000"/>
        <name val="Times New Roman"/>
        <family val="1"/>
        <scheme val="none"/>
      </font>
      <numFmt numFmtId="34" formatCode="_(&quot;$&quot;* #,##0.00_);_(&quot;$&quot;* \(#,##0.00\);_(&quot;$&quot;* &quot;-&quot;??_);_(@_)"/>
      <fill>
        <patternFill patternType="none">
          <fgColor indexed="64"/>
          <bgColor indexed="65"/>
        </patternFill>
      </fill>
      <alignment horizontal="general" vertical="bottom" textRotation="0" wrapText="1" indent="0" justifyLastLine="0" shrinkToFit="0" readingOrder="0"/>
      <border diagonalUp="0" diagonalDown="0" outline="0">
        <left/>
        <right/>
        <top/>
        <bottom/>
      </border>
    </dxf>
    <dxf>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left" vertical="bottom" textRotation="0" wrapText="1" indent="0" justifyLastLine="0" shrinkToFit="0" readingOrder="0"/>
      <border diagonalUp="0" diagonalDown="0" outline="0">
        <left/>
        <right/>
        <top/>
        <bottom/>
      </border>
    </dxf>
    <dxf>
      <font>
        <b val="0"/>
        <i val="0"/>
        <strike val="0"/>
        <condense val="0"/>
        <extend val="0"/>
        <outline val="0"/>
        <shadow val="0"/>
        <u val="none"/>
        <vertAlign val="baseline"/>
        <sz val="10"/>
        <color rgb="FF000000"/>
        <name val="Times New Roman"/>
        <family val="1"/>
        <scheme val="none"/>
      </font>
      <numFmt numFmtId="34" formatCode="_(&quot;$&quot;* #,##0.00_);_(&quot;$&quot;* \(#,##0.00\);_(&quot;$&quot;* &quot;-&quot;??_);_(@_)"/>
      <fill>
        <patternFill patternType="none">
          <fgColor indexed="64"/>
          <bgColor indexed="65"/>
        </patternFill>
      </fill>
      <alignment horizontal="center" vertical="bottom" textRotation="0" wrapText="1" indent="0" justifyLastLine="0" shrinkToFit="0" readingOrder="0"/>
      <border diagonalUp="0" diagonalDown="0" outline="0">
        <left/>
        <right/>
        <top/>
        <bottom/>
      </border>
    </dxf>
    <dxf>
      <font>
        <b val="0"/>
        <i val="0"/>
        <strike val="0"/>
        <condense val="0"/>
        <extend val="0"/>
        <outline val="0"/>
        <shadow val="0"/>
        <u val="none"/>
        <vertAlign val="baseline"/>
        <sz val="10"/>
        <color rgb="FF000000"/>
        <name val="Times New Roman"/>
        <family val="1"/>
        <scheme val="none"/>
      </font>
      <numFmt numFmtId="34" formatCode="_(&quot;$&quot;* #,##0.00_);_(&quot;$&quot;* \(#,##0.00\);_(&quot;$&quot;* &quot;-&quot;??_);_(@_)"/>
      <fill>
        <patternFill patternType="none">
          <fgColor indexed="64"/>
          <bgColor indexed="65"/>
        </patternFill>
      </fill>
      <alignment horizontal="center" vertical="bottom" textRotation="0" wrapText="1" indent="0" justifyLastLine="0" shrinkToFit="0" readingOrder="0"/>
      <border diagonalUp="0" diagonalDown="0" outline="0">
        <left/>
        <right/>
        <top/>
        <bottom/>
      </border>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general" vertical="bottom" textRotation="0" wrapText="1" indent="0" justifyLastLine="0" shrinkToFit="0" readingOrder="0"/>
      <border diagonalUp="0" diagonalDown="0" outline="0">
        <left/>
        <right/>
        <top/>
        <bottom/>
      </border>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general" vertical="bottom" textRotation="0" wrapText="1" indent="0" justifyLastLine="0" shrinkToFit="0" readingOrder="0"/>
      <border diagonalUp="0" diagonalDown="0" outline="0">
        <left/>
        <right/>
        <top/>
        <bottom/>
      </border>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center"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general" vertical="bottom" textRotation="0" wrapText="1" indent="0" justifyLastLine="0" shrinkToFit="0" readingOrder="0"/>
    </dxf>
    <dxf>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left" vertical="bottom" textRotation="0" wrapText="1" indent="0" justifyLastLine="0" shrinkToFit="0" readingOrder="0"/>
    </dxf>
    <dxf>
      <font>
        <b val="0"/>
        <i val="0"/>
        <strike val="0"/>
        <condense val="0"/>
        <extend val="0"/>
        <outline val="0"/>
        <shadow val="0"/>
        <u val="none"/>
        <vertAlign val="baseline"/>
        <sz val="10"/>
        <color rgb="FF000000"/>
        <name val="Times New Roman"/>
        <family val="1"/>
        <scheme val="none"/>
      </font>
      <numFmt numFmtId="166" formatCode="&quot;$&quot;#,##0.00"/>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rgb="FF000000"/>
        <name val="Times New Roman"/>
        <family val="1"/>
        <scheme val="none"/>
      </font>
      <numFmt numFmtId="34" formatCode="_(&quot;$&quot;* #,##0.00_);_(&quot;$&quot;* \(#,##0.00\);_(&quot;$&quot;* &quot;-&quot;??_);_(@_)"/>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rgb="FF000000"/>
        <name val="Times New Roman"/>
        <family val="1"/>
        <scheme val="none"/>
      </font>
      <fill>
        <patternFill patternType="none">
          <fgColor indexed="64"/>
          <bgColor indexed="65"/>
        </patternFill>
      </fill>
      <alignment horizontal="center" vertical="bottom" textRotation="0" wrapText="0" indent="0" justifyLastLine="0" shrinkToFit="0" readingOrder="0"/>
    </dxf>
    <dxf>
      <border outline="0">
        <top style="thin">
          <color indexed="64"/>
        </top>
      </border>
    </dxf>
    <dxf>
      <border outline="0">
        <bottom style="thin">
          <color indexed="64"/>
        </bottom>
      </border>
    </dxf>
    <dxf>
      <alignment textRotation="0" wrapText="1"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152400</xdr:colOff>
      <xdr:row>0</xdr:row>
      <xdr:rowOff>76200</xdr:rowOff>
    </xdr:from>
    <xdr:ext cx="896112" cy="896112"/>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2400" y="76200"/>
          <a:ext cx="896112" cy="896112"/>
        </a:xfrm>
        <a:prstGeom prst="rect">
          <a:avLst/>
        </a:prstGeom>
      </xdr:spPr>
    </xdr:pic>
    <xdr:clientData/>
  </xdr:oneCellAnchor>
  <xdr:absoluteAnchor>
    <xdr:pos x="1144142" y="292261"/>
    <xdr:ext cx="3529583" cy="418234"/>
    <xdr:pic>
      <xdr:nvPicPr>
        <xdr:cNvPr id="3" name="image2.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4142" y="292261"/>
          <a:ext cx="3529583" cy="418234"/>
        </a:xfrm>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oneCellAnchor>
    <xdr:from>
      <xdr:col>0</xdr:col>
      <xdr:colOff>304799</xdr:colOff>
      <xdr:row>0</xdr:row>
      <xdr:rowOff>133349</xdr:rowOff>
    </xdr:from>
    <xdr:ext cx="1228725" cy="1228725"/>
    <xdr:pic>
      <xdr:nvPicPr>
        <xdr:cNvPr id="2" name="image1.jpeg">
          <a:extLst>
            <a:ext uri="{FF2B5EF4-FFF2-40B4-BE49-F238E27FC236}">
              <a16:creationId xmlns:a16="http://schemas.microsoft.com/office/drawing/2014/main" id="{C28417C3-811F-4F5A-8B81-F303751B2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799" y="133349"/>
          <a:ext cx="1228725" cy="1228725"/>
        </a:xfrm>
        <a:prstGeom prst="rect">
          <a:avLst/>
        </a:prstGeom>
      </xdr:spPr>
    </xdr:pic>
    <xdr:clientData/>
  </xdr:oneCellAnchor>
  <xdr:absoluteAnchor>
    <xdr:pos x="1933308" y="161925"/>
    <xdr:ext cx="4815725" cy="570634"/>
    <xdr:pic>
      <xdr:nvPicPr>
        <xdr:cNvPr id="3" name="image2.png">
          <a:extLst>
            <a:ext uri="{FF2B5EF4-FFF2-40B4-BE49-F238E27FC236}">
              <a16:creationId xmlns:a16="http://schemas.microsoft.com/office/drawing/2014/main" id="{7D2C1824-AB39-4171-8064-BF9267164AE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33308" y="161925"/>
          <a:ext cx="4815725" cy="570634"/>
        </a:xfrm>
        <a:prstGeom prst="rect">
          <a:avLst/>
        </a:prstGeom>
      </xdr:spPr>
    </xdr:pic>
    <xdr:clientData/>
  </xdr:absolute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A2CA696-7D83-4246-AB41-1A1C832FA63B}" name="Table1" displayName="Table1" ref="A4:H36" insertRowShift="1" totalsRowCount="1" headerRowDxfId="18" headerRowBorderDxfId="17" tableBorderDxfId="16">
  <autoFilter ref="A4:H35" xr:uid="{AA2CA696-7D83-4246-AB41-1A1C832FA63B}"/>
  <tableColumns count="8">
    <tableColumn id="1" xr3:uid="{36DEFDEC-4F52-45A1-862A-B13862A81ECF}" name="Location Name:" totalsRowLabel="Total" dataDxfId="15" totalsRowDxfId="7"/>
    <tableColumn id="2" xr3:uid="{90E732CF-685C-4B4F-ADB8-4F20BCEB73D2}" name="Street" dataDxfId="14" totalsRowDxfId="6"/>
    <tableColumn id="3" xr3:uid="{FD8E4061-1B08-45E0-A98E-A4293A9BC8D9}" name="Address" dataDxfId="13" totalsRowDxfId="5"/>
    <tableColumn id="4" xr3:uid="{988DD7CD-07B0-4D8C-B013-65DCF909639D}" name="Fee Amount" totalsRowFunction="sum" dataDxfId="12" totalsRowDxfId="4" dataCellStyle="Currency">
      <calculatedColumnFormula array="1">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calculatedColumnFormula>
    </tableColumn>
    <tableColumn id="5" xr3:uid="{64136370-87F8-4D00-BE99-15658C8D5D1B}" name="Penalty Amount" totalsRowFunction="sum" dataDxfId="11" totalsRowDxfId="3" dataCellStyle="Currency">
      <calculatedColumnFormula>IF(DATE(YEAR($G$3),MONTH($G$3),DAY($G$3))&gt;=DATE(YEAR($G$3),2,1),SUM(Table1[[#This Row],[Fee Amount]]*0.01),SUM(0))</calculatedColumnFormula>
    </tableColumn>
    <tableColumn id="6" xr3:uid="{9ED6E8B0-4224-42A9-AC86-5511C4511C0D}" name="Renewal/ New Permit" dataDxfId="10" totalsRowDxfId="2"/>
    <tableColumn id="7" xr3:uid="{4B3EA5BA-D4BB-4349-BF97-5AB911FFBE0B}" name="Permit" dataDxfId="9" totalsRowDxfId="1"/>
    <tableColumn id="8" xr3:uid="{08A0E431-8FD5-45F3-8B17-C7C4F1763480}" name="Gross Seed Sales Last Year" totalsRowFunction="count" dataDxfId="8" totalsRowDxfId="0" dataCellStyle="Currency"/>
  </tableColumns>
  <tableStyleInfo name="TableStyleMedium4"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57"/>
  <sheetViews>
    <sheetView workbookViewId="0">
      <selection activeCell="N33" sqref="N33"/>
    </sheetView>
  </sheetViews>
  <sheetFormatPr defaultRowHeight="12.75" x14ac:dyDescent="0.2"/>
  <cols>
    <col min="1" max="1" width="27.5" customWidth="1"/>
    <col min="2" max="2" width="18.6640625" customWidth="1"/>
    <col min="3" max="3" width="15.1640625" customWidth="1"/>
    <col min="4" max="4" width="5.83203125" customWidth="1"/>
    <col min="5" max="5" width="3.1640625" customWidth="1"/>
    <col min="6" max="6" width="14.33203125" customWidth="1"/>
    <col min="7" max="7" width="4.5" customWidth="1"/>
    <col min="8" max="8" width="8.5" customWidth="1"/>
    <col min="9" max="9" width="5.6640625" customWidth="1"/>
    <col min="10" max="10" width="12.6640625" customWidth="1"/>
    <col min="11" max="11" width="8" customWidth="1"/>
  </cols>
  <sheetData>
    <row r="1" spans="1:11" ht="46.5" customHeight="1" x14ac:dyDescent="0.2">
      <c r="A1" s="13" t="s">
        <v>21</v>
      </c>
      <c r="B1" s="13"/>
      <c r="C1" s="7"/>
      <c r="D1" s="7"/>
      <c r="E1" s="7"/>
      <c r="G1" s="20"/>
      <c r="H1" s="83" t="s">
        <v>75</v>
      </c>
      <c r="I1" s="84"/>
      <c r="J1" s="84"/>
      <c r="K1" s="2"/>
    </row>
    <row r="2" spans="1:11" ht="35.25" customHeight="1" x14ac:dyDescent="0.2">
      <c r="A2" s="19"/>
      <c r="B2" s="78" t="s">
        <v>22</v>
      </c>
      <c r="C2" s="78"/>
      <c r="D2" s="7"/>
      <c r="E2" s="7"/>
      <c r="F2" s="20"/>
      <c r="G2" s="20"/>
      <c r="H2" s="84"/>
      <c r="I2" s="84"/>
      <c r="J2" s="84"/>
      <c r="K2" s="1"/>
    </row>
    <row r="3" spans="1:11" ht="21.75" customHeight="1" thickBot="1" x14ac:dyDescent="0.25">
      <c r="A3" s="60" t="s">
        <v>76</v>
      </c>
      <c r="B3" s="60"/>
      <c r="C3" s="60"/>
      <c r="D3" s="60"/>
      <c r="E3" s="60"/>
      <c r="F3" s="60"/>
      <c r="G3" s="60"/>
      <c r="H3" s="20"/>
      <c r="I3" s="20"/>
      <c r="J3" s="20"/>
      <c r="K3" s="1"/>
    </row>
    <row r="4" spans="1:11" ht="11.45" customHeight="1" thickBot="1" x14ac:dyDescent="0.25">
      <c r="A4" s="59" t="s">
        <v>19</v>
      </c>
      <c r="B4" s="59"/>
      <c r="C4" s="59"/>
      <c r="D4" s="59"/>
      <c r="E4" s="59"/>
      <c r="F4" s="3"/>
      <c r="G4" s="10"/>
      <c r="H4" s="79" t="s">
        <v>15</v>
      </c>
      <c r="I4" s="80"/>
      <c r="J4" s="80"/>
      <c r="K4" s="3"/>
    </row>
    <row r="5" spans="1:11" ht="11.45" customHeight="1" thickBot="1" x14ac:dyDescent="0.25">
      <c r="A5" s="59"/>
      <c r="B5" s="59"/>
      <c r="C5" s="59"/>
      <c r="D5" s="59"/>
      <c r="E5" s="59"/>
      <c r="F5" s="3"/>
      <c r="G5" s="3"/>
      <c r="H5" s="3"/>
      <c r="I5" s="9"/>
      <c r="J5" s="9"/>
      <c r="K5" s="3"/>
    </row>
    <row r="6" spans="1:11" ht="11.45" customHeight="1" thickBot="1" x14ac:dyDescent="0.25">
      <c r="A6" s="59"/>
      <c r="B6" s="59"/>
      <c r="C6" s="59"/>
      <c r="D6" s="59"/>
      <c r="E6" s="59"/>
      <c r="F6" s="3"/>
      <c r="G6" s="10"/>
      <c r="H6" s="79" t="s">
        <v>16</v>
      </c>
      <c r="I6" s="80"/>
      <c r="J6" s="80"/>
      <c r="K6" s="3"/>
    </row>
    <row r="7" spans="1:11" ht="11.45" customHeight="1" thickBot="1" x14ac:dyDescent="0.25">
      <c r="A7" s="59"/>
      <c r="B7" s="59"/>
      <c r="C7" s="59"/>
      <c r="D7" s="59"/>
      <c r="E7" s="59"/>
      <c r="F7" s="3"/>
      <c r="G7" s="3"/>
      <c r="H7" s="3"/>
      <c r="I7" s="9"/>
      <c r="J7" s="9"/>
      <c r="K7" s="3"/>
    </row>
    <row r="8" spans="1:11" ht="11.45" customHeight="1" thickBot="1" x14ac:dyDescent="0.25">
      <c r="A8" s="16"/>
      <c r="B8" s="16"/>
      <c r="C8" s="16"/>
      <c r="D8" s="16"/>
      <c r="E8" s="16"/>
      <c r="F8" s="3"/>
      <c r="G8" s="10"/>
      <c r="H8" s="79" t="s">
        <v>17</v>
      </c>
      <c r="I8" s="80"/>
      <c r="J8" s="80"/>
      <c r="K8" s="3"/>
    </row>
    <row r="9" spans="1:11" ht="11.45" customHeight="1" thickBot="1" x14ac:dyDescent="0.25">
      <c r="A9" s="16"/>
      <c r="B9" s="16"/>
      <c r="C9" s="16"/>
      <c r="D9" s="16"/>
      <c r="E9" s="16"/>
      <c r="F9" s="3"/>
      <c r="G9" s="3"/>
      <c r="H9" s="3"/>
      <c r="I9" s="9"/>
      <c r="J9" s="9"/>
      <c r="K9" s="3"/>
    </row>
    <row r="10" spans="1:11" ht="13.5" customHeight="1" thickBot="1" x14ac:dyDescent="0.25">
      <c r="A10" s="63" t="s">
        <v>20</v>
      </c>
      <c r="B10" s="63"/>
      <c r="C10" s="63"/>
      <c r="D10" s="63"/>
      <c r="E10" s="63"/>
      <c r="F10" s="1"/>
      <c r="G10" s="11"/>
      <c r="H10" s="81" t="s">
        <v>18</v>
      </c>
      <c r="I10" s="82"/>
      <c r="J10" s="82"/>
      <c r="K10" s="7"/>
    </row>
    <row r="11" spans="1:11" ht="13.5" customHeight="1" x14ac:dyDescent="0.2">
      <c r="A11" s="63"/>
      <c r="B11" s="63"/>
      <c r="C11" s="63"/>
      <c r="D11" s="63"/>
      <c r="E11" s="63"/>
      <c r="F11" s="1"/>
      <c r="G11" s="1"/>
      <c r="H11" s="1"/>
      <c r="I11" s="8"/>
      <c r="J11" s="8"/>
      <c r="K11" s="7"/>
    </row>
    <row r="12" spans="1:11" ht="13.5" customHeight="1" x14ac:dyDescent="0.2">
      <c r="A12" s="63"/>
      <c r="B12" s="63"/>
      <c r="C12" s="63"/>
      <c r="D12" s="63"/>
      <c r="E12" s="63"/>
      <c r="F12" s="17" t="s">
        <v>23</v>
      </c>
      <c r="G12" s="64"/>
      <c r="H12" s="64"/>
      <c r="I12" s="64"/>
      <c r="J12" s="51"/>
      <c r="K12" s="7"/>
    </row>
    <row r="13" spans="1:11" ht="13.5" customHeight="1" x14ac:dyDescent="0.2">
      <c r="A13" s="18"/>
      <c r="B13" s="18"/>
      <c r="C13" s="18"/>
      <c r="D13" s="18"/>
      <c r="E13" s="18"/>
      <c r="F13" s="17"/>
      <c r="G13" s="6"/>
      <c r="H13" s="6"/>
      <c r="I13" s="6"/>
      <c r="J13" s="6"/>
      <c r="K13" s="7"/>
    </row>
    <row r="14" spans="1:11" ht="13.5" customHeight="1" x14ac:dyDescent="0.2">
      <c r="A14" s="61" t="s">
        <v>33</v>
      </c>
      <c r="B14" s="61"/>
      <c r="C14" s="61"/>
      <c r="D14" s="61"/>
      <c r="E14" s="61"/>
      <c r="F14" s="17" t="s">
        <v>23</v>
      </c>
      <c r="G14" s="64"/>
      <c r="H14" s="64"/>
      <c r="I14" s="64"/>
      <c r="J14" s="24"/>
      <c r="K14" s="7"/>
    </row>
    <row r="15" spans="1:11" ht="13.5" customHeight="1" x14ac:dyDescent="0.2">
      <c r="F15" s="17"/>
      <c r="G15" s="6"/>
      <c r="H15" s="6"/>
      <c r="I15" s="6"/>
      <c r="J15" s="6"/>
      <c r="K15" s="7"/>
    </row>
    <row r="16" spans="1:11" ht="13.5" customHeight="1" x14ac:dyDescent="0.2">
      <c r="A16" s="61" t="s">
        <v>34</v>
      </c>
      <c r="B16" s="61"/>
      <c r="C16" s="61"/>
      <c r="D16" s="61"/>
      <c r="E16" s="61"/>
      <c r="F16" s="17" t="s">
        <v>23</v>
      </c>
      <c r="G16" s="64"/>
      <c r="H16" s="64"/>
      <c r="I16" s="64"/>
      <c r="J16" s="24"/>
      <c r="K16" s="7"/>
    </row>
    <row r="17" spans="1:11" ht="12.6" customHeight="1" x14ac:dyDescent="0.2">
      <c r="A17" s="7"/>
      <c r="B17" s="7"/>
      <c r="C17" s="7"/>
      <c r="D17" s="7"/>
      <c r="E17" s="7"/>
      <c r="F17" s="3"/>
      <c r="G17" s="3"/>
      <c r="H17" s="3"/>
      <c r="I17" s="3"/>
      <c r="J17" s="3"/>
      <c r="K17" s="3"/>
    </row>
    <row r="18" spans="1:11" ht="65.099999999999994" customHeight="1" x14ac:dyDescent="0.2">
      <c r="A18" s="75" t="s">
        <v>77</v>
      </c>
      <c r="B18" s="76"/>
      <c r="C18" s="76"/>
      <c r="D18" s="76"/>
      <c r="E18" s="76"/>
      <c r="F18" s="76"/>
      <c r="G18" s="76"/>
      <c r="H18" s="76"/>
      <c r="I18" s="76"/>
      <c r="J18" s="76"/>
      <c r="K18" s="1"/>
    </row>
    <row r="19" spans="1:11" ht="35.450000000000003" customHeight="1" x14ac:dyDescent="0.2">
      <c r="A19" s="77" t="s">
        <v>0</v>
      </c>
      <c r="B19" s="66"/>
      <c r="C19" s="66"/>
      <c r="D19" s="66"/>
      <c r="E19" s="66"/>
      <c r="F19" s="66"/>
      <c r="G19" s="66"/>
      <c r="H19" s="66"/>
      <c r="I19" s="66"/>
      <c r="J19" s="66"/>
      <c r="K19" s="2"/>
    </row>
    <row r="20" spans="1:11" ht="24" customHeight="1" x14ac:dyDescent="0.2">
      <c r="A20" s="65" t="s">
        <v>24</v>
      </c>
      <c r="B20" s="65"/>
      <c r="C20" s="66"/>
      <c r="D20" s="66"/>
      <c r="E20" s="66"/>
      <c r="F20" s="66"/>
      <c r="G20" s="66"/>
      <c r="H20" s="66"/>
      <c r="I20" s="66"/>
      <c r="J20" s="6"/>
      <c r="K20" s="2"/>
    </row>
    <row r="21" spans="1:11" ht="20.25" customHeight="1" x14ac:dyDescent="0.2">
      <c r="A21" s="22" t="s">
        <v>27</v>
      </c>
      <c r="B21" s="67"/>
      <c r="C21" s="68"/>
      <c r="D21" s="6"/>
      <c r="E21" s="61" t="s">
        <v>28</v>
      </c>
      <c r="F21" s="61"/>
      <c r="G21" s="61"/>
      <c r="H21" s="18" t="s">
        <v>23</v>
      </c>
      <c r="I21" s="58"/>
      <c r="J21" s="58"/>
      <c r="K21" s="2"/>
    </row>
    <row r="22" spans="1:11" ht="6" customHeight="1" x14ac:dyDescent="0.2">
      <c r="A22" s="15"/>
      <c r="B22" s="73" t="s">
        <v>26</v>
      </c>
      <c r="C22" s="73"/>
      <c r="D22" s="6"/>
      <c r="E22" s="6"/>
      <c r="F22" s="6"/>
      <c r="G22" s="6"/>
      <c r="H22" s="6"/>
      <c r="I22" s="6"/>
      <c r="J22" s="6"/>
      <c r="K22" s="2"/>
    </row>
    <row r="23" spans="1:11" ht="15.75" customHeight="1" x14ac:dyDescent="0.2">
      <c r="A23" s="15"/>
      <c r="B23" s="74"/>
      <c r="C23" s="74"/>
      <c r="D23" s="6"/>
      <c r="E23" s="61" t="s">
        <v>29</v>
      </c>
      <c r="F23" s="61"/>
      <c r="G23" s="61"/>
      <c r="H23" s="18" t="s">
        <v>23</v>
      </c>
      <c r="I23" s="58">
        <v>0</v>
      </c>
      <c r="J23" s="58"/>
      <c r="K23" s="2"/>
    </row>
    <row r="24" spans="1:11" ht="7.5" customHeight="1" x14ac:dyDescent="0.2">
      <c r="A24" s="15"/>
      <c r="B24" s="15"/>
      <c r="C24" s="15"/>
      <c r="D24" s="6"/>
      <c r="E24" s="22"/>
      <c r="F24" s="22"/>
      <c r="G24" s="22"/>
      <c r="H24" s="18"/>
      <c r="I24" s="21"/>
      <c r="J24" s="21"/>
      <c r="K24" s="2"/>
    </row>
    <row r="25" spans="1:11" ht="17.25" customHeight="1" x14ac:dyDescent="0.2">
      <c r="A25" s="15" t="s">
        <v>25</v>
      </c>
      <c r="B25" s="64"/>
      <c r="C25" s="64"/>
      <c r="D25" s="6"/>
      <c r="E25" s="72" t="s">
        <v>30</v>
      </c>
      <c r="F25" s="72"/>
      <c r="G25" s="72"/>
      <c r="H25" s="18" t="s">
        <v>23</v>
      </c>
      <c r="I25" s="58"/>
      <c r="J25" s="58"/>
      <c r="K25" s="2"/>
    </row>
    <row r="26" spans="1:11" ht="11.25" customHeight="1" x14ac:dyDescent="0.2">
      <c r="A26" s="6"/>
      <c r="B26" s="6"/>
      <c r="C26" s="6"/>
      <c r="D26" s="6"/>
      <c r="E26" s="6"/>
      <c r="F26" s="6"/>
      <c r="G26" s="6"/>
      <c r="H26" s="6"/>
      <c r="I26" s="6"/>
      <c r="J26" s="6"/>
      <c r="K26" s="2"/>
    </row>
    <row r="27" spans="1:11" ht="11.25" customHeight="1" x14ac:dyDescent="0.2">
      <c r="A27" s="15" t="s">
        <v>31</v>
      </c>
      <c r="B27" s="64"/>
      <c r="C27" s="64"/>
      <c r="D27" s="64"/>
      <c r="E27" s="64"/>
      <c r="F27" s="64"/>
      <c r="G27" s="64"/>
      <c r="H27" s="64"/>
      <c r="I27" s="6"/>
      <c r="J27" s="6"/>
      <c r="K27" s="2"/>
    </row>
    <row r="28" spans="1:11" ht="11.25" customHeight="1" x14ac:dyDescent="0.2">
      <c r="A28" s="6"/>
      <c r="B28" s="6"/>
      <c r="C28" s="6"/>
      <c r="D28" s="6"/>
      <c r="E28" s="6"/>
      <c r="F28" s="6"/>
      <c r="G28" s="6"/>
      <c r="H28" s="6"/>
      <c r="I28" s="6"/>
      <c r="J28" s="6"/>
      <c r="K28" s="2"/>
    </row>
    <row r="29" spans="1:11" ht="11.25" customHeight="1" x14ac:dyDescent="0.2">
      <c r="A29" s="15" t="s">
        <v>32</v>
      </c>
      <c r="B29" s="26"/>
      <c r="C29" s="26"/>
      <c r="D29" s="7"/>
      <c r="E29" s="64"/>
      <c r="F29" s="64"/>
      <c r="G29" s="6"/>
      <c r="H29" s="24"/>
      <c r="I29" s="6"/>
      <c r="J29" s="24"/>
      <c r="K29" s="2"/>
    </row>
    <row r="30" spans="1:11" ht="13.5" customHeight="1" x14ac:dyDescent="0.2">
      <c r="A30" s="6"/>
      <c r="B30" s="74" t="s">
        <v>38</v>
      </c>
      <c r="C30" s="74"/>
      <c r="D30" s="74"/>
      <c r="E30" s="73" t="s">
        <v>35</v>
      </c>
      <c r="F30" s="73"/>
      <c r="G30" s="6"/>
      <c r="H30" s="15" t="s">
        <v>36</v>
      </c>
      <c r="I30" s="6"/>
      <c r="J30" s="15" t="s">
        <v>37</v>
      </c>
      <c r="K30" s="2"/>
    </row>
    <row r="31" spans="1:11" ht="35.450000000000003" customHeight="1" x14ac:dyDescent="0.2">
      <c r="A31" s="22" t="s">
        <v>41</v>
      </c>
      <c r="B31" s="86"/>
      <c r="C31" s="86"/>
      <c r="D31" s="86"/>
      <c r="E31" s="86"/>
      <c r="F31" s="61" t="s">
        <v>40</v>
      </c>
      <c r="G31" s="61"/>
      <c r="H31" s="86"/>
      <c r="I31" s="86"/>
      <c r="J31" s="86"/>
      <c r="K31" s="2"/>
    </row>
    <row r="32" spans="1:11" ht="35.450000000000003" customHeight="1" x14ac:dyDescent="0.2">
      <c r="A32" s="22" t="s">
        <v>39</v>
      </c>
      <c r="B32" s="85"/>
      <c r="C32" s="86"/>
      <c r="D32" s="86"/>
      <c r="E32" s="86"/>
      <c r="F32" s="86"/>
      <c r="G32" s="86"/>
      <c r="H32" s="86"/>
      <c r="I32" s="86"/>
      <c r="J32" s="86"/>
      <c r="K32" s="2"/>
    </row>
    <row r="33" spans="1:16" ht="35.450000000000003" customHeight="1" x14ac:dyDescent="0.2">
      <c r="A33" s="22" t="s">
        <v>42</v>
      </c>
      <c r="B33" s="50"/>
      <c r="C33" s="6"/>
      <c r="D33" s="6"/>
      <c r="E33" s="6"/>
      <c r="F33" s="6"/>
      <c r="G33" s="6"/>
      <c r="H33" s="6"/>
      <c r="I33" s="6"/>
      <c r="J33" s="6"/>
      <c r="K33" s="2"/>
    </row>
    <row r="34" spans="1:16" ht="12" customHeight="1" x14ac:dyDescent="0.2">
      <c r="A34" s="52"/>
      <c r="B34" s="56"/>
      <c r="C34" s="54"/>
      <c r="D34" s="54"/>
      <c r="E34" s="54"/>
      <c r="F34" s="54"/>
      <c r="G34" s="54"/>
      <c r="H34" s="54"/>
      <c r="I34" s="54"/>
      <c r="J34" s="54"/>
      <c r="K34" s="2"/>
    </row>
    <row r="35" spans="1:16" ht="19.5" customHeight="1" x14ac:dyDescent="0.2">
      <c r="A35" s="87" t="s">
        <v>78</v>
      </c>
      <c r="B35" s="87"/>
      <c r="C35" s="87"/>
      <c r="D35" s="87"/>
      <c r="E35" s="87"/>
      <c r="F35" s="87"/>
      <c r="G35" s="53"/>
      <c r="H35" s="57" t="s">
        <v>79</v>
      </c>
      <c r="I35" s="53"/>
      <c r="J35" s="57" t="s">
        <v>80</v>
      </c>
      <c r="K35" s="2"/>
    </row>
    <row r="36" spans="1:16" ht="7.5" customHeight="1" x14ac:dyDescent="0.2">
      <c r="A36" s="22"/>
      <c r="B36" s="6"/>
      <c r="C36" s="6"/>
      <c r="D36" s="6"/>
      <c r="E36" s="6"/>
      <c r="F36" s="6"/>
      <c r="G36" s="6"/>
      <c r="H36" s="6"/>
      <c r="I36" s="6"/>
      <c r="J36" s="6"/>
      <c r="K36" s="2"/>
    </row>
    <row r="37" spans="1:16" ht="7.5" customHeight="1" x14ac:dyDescent="0.2">
      <c r="A37" s="52"/>
      <c r="B37" s="54"/>
      <c r="C37" s="54"/>
      <c r="D37" s="54"/>
      <c r="E37" s="54"/>
      <c r="F37" s="54"/>
      <c r="G37" s="54"/>
      <c r="H37" s="54"/>
      <c r="I37" s="54"/>
      <c r="J37" s="54"/>
      <c r="K37" s="2"/>
    </row>
    <row r="38" spans="1:16" ht="22.5" customHeight="1" x14ac:dyDescent="0.2">
      <c r="A38" s="78" t="s">
        <v>43</v>
      </c>
      <c r="B38" s="78"/>
      <c r="C38" s="78"/>
      <c r="D38" s="78"/>
      <c r="E38" s="78"/>
      <c r="F38" s="78"/>
      <c r="G38" s="78"/>
      <c r="H38" s="78"/>
      <c r="I38" s="78"/>
      <c r="J38" s="78"/>
      <c r="K38" s="2"/>
    </row>
    <row r="39" spans="1:16" ht="22.5" customHeight="1" x14ac:dyDescent="0.2">
      <c r="B39" s="78" t="s">
        <v>44</v>
      </c>
      <c r="C39" s="78"/>
      <c r="D39" s="78"/>
      <c r="E39" s="78"/>
      <c r="F39" s="78"/>
      <c r="G39" s="78"/>
      <c r="H39" s="78"/>
      <c r="I39" s="25"/>
      <c r="J39" s="25"/>
      <c r="K39" s="2"/>
    </row>
    <row r="40" spans="1:16" ht="87.75" customHeight="1" x14ac:dyDescent="0.2">
      <c r="B40" s="88" t="s">
        <v>64</v>
      </c>
      <c r="C40" s="88"/>
      <c r="D40" s="88"/>
      <c r="E40" s="88"/>
      <c r="F40" s="88"/>
      <c r="G40" s="88"/>
      <c r="H40" s="7"/>
      <c r="I40" s="7"/>
      <c r="J40" s="1"/>
      <c r="K40" s="1"/>
    </row>
    <row r="41" spans="1:16" ht="19.5" customHeight="1" x14ac:dyDescent="0.2">
      <c r="B41" s="12"/>
      <c r="C41" s="12"/>
      <c r="D41" s="12"/>
      <c r="E41" s="12"/>
      <c r="F41" s="12"/>
      <c r="G41" s="12"/>
      <c r="H41" s="7"/>
      <c r="I41" s="7"/>
      <c r="J41" s="1"/>
      <c r="K41" s="1"/>
    </row>
    <row r="42" spans="1:16" ht="132.6" customHeight="1" x14ac:dyDescent="0.2">
      <c r="A42" s="82" t="s">
        <v>63</v>
      </c>
      <c r="B42" s="66"/>
      <c r="C42" s="66"/>
      <c r="D42" s="66"/>
      <c r="E42" s="66"/>
      <c r="F42" s="66"/>
      <c r="G42" s="66"/>
      <c r="H42" s="66"/>
      <c r="I42" s="66"/>
      <c r="J42" s="66"/>
      <c r="K42" s="7"/>
    </row>
    <row r="43" spans="1:16" ht="246.6" customHeight="1" x14ac:dyDescent="0.2">
      <c r="A43" s="91" t="s">
        <v>65</v>
      </c>
      <c r="B43" s="92"/>
      <c r="C43" s="92"/>
      <c r="D43" s="92"/>
      <c r="E43" s="92"/>
      <c r="F43" s="92"/>
      <c r="G43" s="92"/>
      <c r="H43" s="92"/>
      <c r="I43" s="92"/>
      <c r="J43" s="92"/>
      <c r="K43" s="1"/>
    </row>
    <row r="44" spans="1:16" ht="74.25" customHeight="1" x14ac:dyDescent="0.2">
      <c r="A44" s="93" t="s">
        <v>1</v>
      </c>
      <c r="B44" s="93"/>
      <c r="C44" s="93"/>
      <c r="D44" s="93"/>
      <c r="E44" s="93"/>
      <c r="F44" s="93"/>
      <c r="G44" s="93"/>
      <c r="H44" s="93"/>
      <c r="I44" s="93"/>
      <c r="J44" s="93"/>
      <c r="K44" s="7"/>
    </row>
    <row r="45" spans="1:16" ht="5.25" customHeight="1" x14ac:dyDescent="0.2">
      <c r="A45" s="94" t="s">
        <v>2</v>
      </c>
      <c r="B45" s="95"/>
      <c r="C45" s="69" t="s">
        <v>3</v>
      </c>
      <c r="D45" s="3"/>
      <c r="E45" s="71"/>
      <c r="F45" s="71"/>
      <c r="G45" s="71"/>
      <c r="H45" s="71"/>
      <c r="I45" s="71"/>
      <c r="J45" s="3"/>
      <c r="K45" s="3"/>
    </row>
    <row r="46" spans="1:16" ht="18.600000000000001" customHeight="1" x14ac:dyDescent="0.2">
      <c r="A46" s="96"/>
      <c r="B46" s="97"/>
      <c r="C46" s="70"/>
      <c r="D46" s="3"/>
      <c r="E46" s="98" t="s">
        <v>4</v>
      </c>
      <c r="F46" s="99"/>
      <c r="G46" s="99"/>
      <c r="H46" s="99"/>
      <c r="I46" s="99"/>
      <c r="J46" s="99"/>
      <c r="K46" s="3"/>
    </row>
    <row r="47" spans="1:16" ht="15.75" customHeight="1" x14ac:dyDescent="0.2">
      <c r="A47" s="89" t="s">
        <v>5</v>
      </c>
      <c r="B47" s="90"/>
      <c r="C47" s="4">
        <v>15</v>
      </c>
      <c r="D47" s="2"/>
      <c r="E47" s="98"/>
      <c r="F47" s="99"/>
      <c r="G47" s="99"/>
      <c r="H47" s="99"/>
      <c r="I47" s="99"/>
      <c r="J47" s="99"/>
      <c r="K47" s="2"/>
    </row>
    <row r="48" spans="1:16" ht="31.5" customHeight="1" x14ac:dyDescent="0.2">
      <c r="A48" s="89" t="s">
        <v>6</v>
      </c>
      <c r="B48" s="90"/>
      <c r="C48" s="4">
        <v>50</v>
      </c>
      <c r="D48" s="2"/>
      <c r="E48" s="98"/>
      <c r="F48" s="99"/>
      <c r="G48" s="99"/>
      <c r="H48" s="99"/>
      <c r="I48" s="99"/>
      <c r="J48" s="99"/>
      <c r="K48" s="2"/>
      <c r="P48" s="14"/>
    </row>
    <row r="49" spans="1:11" ht="33" customHeight="1" x14ac:dyDescent="0.2">
      <c r="A49" s="89" t="s">
        <v>7</v>
      </c>
      <c r="B49" s="90"/>
      <c r="C49" s="4">
        <v>70</v>
      </c>
      <c r="D49" s="2"/>
      <c r="E49" s="100" t="s">
        <v>45</v>
      </c>
      <c r="F49" s="100"/>
      <c r="G49" s="100"/>
      <c r="H49" s="100"/>
      <c r="I49" s="100"/>
      <c r="J49" s="100"/>
      <c r="K49" s="2"/>
    </row>
    <row r="50" spans="1:11" ht="29.25" customHeight="1" x14ac:dyDescent="0.2">
      <c r="A50" s="89" t="s">
        <v>8</v>
      </c>
      <c r="B50" s="90"/>
      <c r="C50" s="5">
        <v>150</v>
      </c>
      <c r="D50" s="2"/>
      <c r="E50" s="100"/>
      <c r="F50" s="100"/>
      <c r="G50" s="100"/>
      <c r="H50" s="100"/>
      <c r="I50" s="100"/>
      <c r="J50" s="100"/>
      <c r="K50" s="2"/>
    </row>
    <row r="51" spans="1:11" ht="30.75" customHeight="1" x14ac:dyDescent="0.2">
      <c r="A51" s="89" t="s">
        <v>9</v>
      </c>
      <c r="B51" s="90"/>
      <c r="C51" s="5">
        <v>300</v>
      </c>
      <c r="D51" s="2"/>
      <c r="E51" s="101" t="s">
        <v>66</v>
      </c>
      <c r="F51" s="102"/>
      <c r="G51" s="102"/>
      <c r="H51" s="102"/>
      <c r="I51" s="102"/>
      <c r="J51" s="102"/>
      <c r="K51" s="2"/>
    </row>
    <row r="52" spans="1:11" ht="29.25" customHeight="1" x14ac:dyDescent="0.2">
      <c r="A52" s="89" t="s">
        <v>10</v>
      </c>
      <c r="B52" s="90"/>
      <c r="C52" s="5">
        <v>400</v>
      </c>
      <c r="D52" s="2"/>
      <c r="E52" s="102" t="s">
        <v>46</v>
      </c>
      <c r="F52" s="103"/>
      <c r="G52" s="103"/>
      <c r="H52" s="103"/>
      <c r="I52" s="103"/>
      <c r="J52" s="103"/>
      <c r="K52" s="2"/>
    </row>
    <row r="53" spans="1:11" ht="32.25" customHeight="1" x14ac:dyDescent="0.2">
      <c r="A53" s="89" t="s">
        <v>11</v>
      </c>
      <c r="B53" s="90"/>
      <c r="C53" s="5">
        <v>500</v>
      </c>
      <c r="D53" s="2"/>
      <c r="E53" s="104"/>
      <c r="F53" s="104"/>
      <c r="G53" s="104"/>
      <c r="H53" s="104"/>
      <c r="I53" s="104"/>
      <c r="J53" s="104"/>
      <c r="K53" s="2"/>
    </row>
    <row r="54" spans="1:11" ht="29.25" customHeight="1" x14ac:dyDescent="0.2">
      <c r="A54" s="89" t="s">
        <v>12</v>
      </c>
      <c r="B54" s="90"/>
      <c r="C54" s="5">
        <v>600</v>
      </c>
      <c r="D54" s="2"/>
      <c r="E54" s="101" t="s">
        <v>67</v>
      </c>
      <c r="F54" s="103"/>
      <c r="G54" s="103"/>
      <c r="H54" s="103"/>
      <c r="I54" s="103"/>
      <c r="J54" s="103"/>
      <c r="K54" s="2"/>
    </row>
    <row r="55" spans="1:11" ht="25.5" customHeight="1" x14ac:dyDescent="0.2">
      <c r="A55" s="89" t="s">
        <v>13</v>
      </c>
      <c r="B55" s="90"/>
      <c r="C55" s="5">
        <v>700</v>
      </c>
      <c r="D55" s="2"/>
      <c r="E55" s="103"/>
      <c r="F55" s="103"/>
      <c r="G55" s="103"/>
      <c r="H55" s="103"/>
      <c r="I55" s="103"/>
      <c r="J55" s="103"/>
      <c r="K55" s="2"/>
    </row>
    <row r="56" spans="1:11" ht="29.25" customHeight="1" x14ac:dyDescent="0.2">
      <c r="A56" s="2"/>
      <c r="B56" s="2"/>
      <c r="C56" s="2"/>
      <c r="D56" s="2"/>
      <c r="K56" s="2"/>
    </row>
    <row r="57" spans="1:11" ht="20.45" customHeight="1" x14ac:dyDescent="0.2">
      <c r="A57" s="62" t="s">
        <v>14</v>
      </c>
      <c r="B57" s="62"/>
      <c r="C57" s="62"/>
      <c r="D57" s="62"/>
      <c r="E57" s="62"/>
      <c r="F57" s="62"/>
      <c r="G57" s="62"/>
      <c r="H57" s="62"/>
      <c r="I57" s="62"/>
      <c r="J57" s="62"/>
      <c r="K57" s="62"/>
    </row>
  </sheetData>
  <mergeCells count="60">
    <mergeCell ref="A54:B54"/>
    <mergeCell ref="A55:B55"/>
    <mergeCell ref="A45:B46"/>
    <mergeCell ref="E46:J48"/>
    <mergeCell ref="E49:J50"/>
    <mergeCell ref="E51:J51"/>
    <mergeCell ref="E54:J55"/>
    <mergeCell ref="E52:J52"/>
    <mergeCell ref="E53:J53"/>
    <mergeCell ref="A49:B49"/>
    <mergeCell ref="A50:B50"/>
    <mergeCell ref="A51:B51"/>
    <mergeCell ref="A52:B52"/>
    <mergeCell ref="A53:B53"/>
    <mergeCell ref="B40:G40"/>
    <mergeCell ref="A47:B47"/>
    <mergeCell ref="A48:B48"/>
    <mergeCell ref="A43:J43"/>
    <mergeCell ref="A42:J42"/>
    <mergeCell ref="A44:J44"/>
    <mergeCell ref="B32:J32"/>
    <mergeCell ref="A38:J38"/>
    <mergeCell ref="B39:H39"/>
    <mergeCell ref="E30:F30"/>
    <mergeCell ref="E29:F29"/>
    <mergeCell ref="B31:E31"/>
    <mergeCell ref="H31:J31"/>
    <mergeCell ref="F31:G31"/>
    <mergeCell ref="A35:F35"/>
    <mergeCell ref="B2:C2"/>
    <mergeCell ref="A16:E16"/>
    <mergeCell ref="G14:I14"/>
    <mergeCell ref="G16:I16"/>
    <mergeCell ref="H4:J4"/>
    <mergeCell ref="H6:J6"/>
    <mergeCell ref="H8:J8"/>
    <mergeCell ref="H10:J10"/>
    <mergeCell ref="H1:J2"/>
    <mergeCell ref="A57:K57"/>
    <mergeCell ref="A10:E12"/>
    <mergeCell ref="G12:I12"/>
    <mergeCell ref="A20:I20"/>
    <mergeCell ref="B21:C21"/>
    <mergeCell ref="E21:G21"/>
    <mergeCell ref="E23:G23"/>
    <mergeCell ref="C45:C46"/>
    <mergeCell ref="E45:I45"/>
    <mergeCell ref="E25:G25"/>
    <mergeCell ref="B25:C25"/>
    <mergeCell ref="B22:C23"/>
    <mergeCell ref="B27:H27"/>
    <mergeCell ref="B30:D30"/>
    <mergeCell ref="A18:J18"/>
    <mergeCell ref="A19:J19"/>
    <mergeCell ref="I21:J21"/>
    <mergeCell ref="I23:J23"/>
    <mergeCell ref="I25:J25"/>
    <mergeCell ref="A4:E7"/>
    <mergeCell ref="A3:G3"/>
    <mergeCell ref="A14:E14"/>
  </mergeCells>
  <pageMargins left="0.7" right="0.7" top="0.75" bottom="0.75" header="0.3" footer="0.3"/>
  <pageSetup scale="81" fitToHeight="0" orientation="portrait" horizontalDpi="1200" verticalDpi="1200" r:id="rId1"/>
  <rowBreaks count="1" manualBreakCount="1">
    <brk id="4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75CD1-D7CD-414B-BFAC-9EC528227E24}">
  <sheetPr>
    <pageSetUpPr fitToPage="1"/>
  </sheetPr>
  <dimension ref="A1:J922"/>
  <sheetViews>
    <sheetView topLeftCell="A14" workbookViewId="0">
      <selection activeCell="C20" sqref="C20"/>
    </sheetView>
  </sheetViews>
  <sheetFormatPr defaultRowHeight="12.75" x14ac:dyDescent="0.2"/>
  <cols>
    <col min="1" max="1" width="41.1640625" bestFit="1" customWidth="1"/>
    <col min="2" max="2" width="41.5" bestFit="1" customWidth="1"/>
    <col min="3" max="3" width="52" bestFit="1" customWidth="1"/>
    <col min="4" max="4" width="14.6640625" customWidth="1"/>
    <col min="5" max="5" width="18.1640625" customWidth="1"/>
    <col min="6" max="6" width="13.5" customWidth="1"/>
    <col min="7" max="8" width="27.6640625" customWidth="1"/>
  </cols>
  <sheetData>
    <row r="1" spans="1:10" ht="46.5" customHeight="1" x14ac:dyDescent="0.2">
      <c r="A1" s="13" t="s">
        <v>21</v>
      </c>
      <c r="B1" s="13"/>
      <c r="C1" s="7"/>
      <c r="D1" s="7"/>
      <c r="F1" s="83" t="s">
        <v>68</v>
      </c>
      <c r="G1" s="84"/>
      <c r="H1" s="84"/>
      <c r="I1" s="2"/>
    </row>
    <row r="2" spans="1:10" ht="35.25" customHeight="1" x14ac:dyDescent="0.3">
      <c r="A2" s="19"/>
      <c r="B2" s="106" t="s">
        <v>22</v>
      </c>
      <c r="C2" s="107"/>
      <c r="D2" s="107"/>
      <c r="E2" s="20"/>
      <c r="F2" s="84"/>
      <c r="G2" s="84"/>
      <c r="H2" s="84"/>
      <c r="I2" s="1"/>
    </row>
    <row r="3" spans="1:10" ht="26.25" x14ac:dyDescent="0.2">
      <c r="B3" s="105" t="s">
        <v>52</v>
      </c>
      <c r="C3" s="105"/>
      <c r="D3" s="105"/>
      <c r="E3" s="105"/>
      <c r="F3" s="48" t="s">
        <v>71</v>
      </c>
      <c r="G3" s="47">
        <f>'Seed Permit'!B21</f>
        <v>0</v>
      </c>
    </row>
    <row r="4" spans="1:10" ht="30" customHeight="1" x14ac:dyDescent="0.2">
      <c r="A4" s="33" t="s">
        <v>47</v>
      </c>
      <c r="B4" s="32" t="s">
        <v>53</v>
      </c>
      <c r="C4" s="32" t="s">
        <v>54</v>
      </c>
      <c r="D4" s="33" t="s">
        <v>48</v>
      </c>
      <c r="E4" s="33" t="s">
        <v>49</v>
      </c>
      <c r="F4" s="34" t="s">
        <v>50</v>
      </c>
      <c r="G4" s="35" t="s">
        <v>56</v>
      </c>
      <c r="H4" s="32" t="s">
        <v>51</v>
      </c>
      <c r="J4" s="27"/>
    </row>
    <row r="5" spans="1:10" ht="30" customHeight="1" x14ac:dyDescent="0.2">
      <c r="A5" s="36"/>
      <c r="B5" s="37"/>
      <c r="C5" s="37"/>
      <c r="D5" s="40" cm="1">
        <f t="array" ref="D5">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5" s="46">
        <f>IF(DATE(YEAR($G$3),MONTH($G$3),DAY($G$3))&gt;=DATE(YEAR($G$3),2,1),SUM(Table1[[#This Row],[Fee Amount]]*0.01),SUM(0))</f>
        <v>0</v>
      </c>
      <c r="F5" s="45" t="s">
        <v>55</v>
      </c>
      <c r="G5" s="31"/>
      <c r="H5" s="42"/>
      <c r="J5" s="27"/>
    </row>
    <row r="6" spans="1:10" ht="30" customHeight="1" x14ac:dyDescent="0.2">
      <c r="A6" s="36"/>
      <c r="B6" s="37"/>
      <c r="C6" s="37"/>
      <c r="D6" s="40" cm="1">
        <f t="array" ref="D6">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6" s="46">
        <f>IF(DATE(YEAR($G$3),MONTH($G$3),DAY($G$3))&gt;=DATE(YEAR($G$3),2,1),SUM(Table1[[#This Row],[Fee Amount]]*0.01),SUM(0))</f>
        <v>0</v>
      </c>
      <c r="F6" s="45" t="s">
        <v>55</v>
      </c>
      <c r="G6" s="31"/>
      <c r="H6" s="42"/>
      <c r="J6" s="27"/>
    </row>
    <row r="7" spans="1:10" ht="30" customHeight="1" x14ac:dyDescent="0.2">
      <c r="A7" s="36"/>
      <c r="B7" s="37"/>
      <c r="C7" s="37"/>
      <c r="D7" s="41" cm="1">
        <f t="array" ref="D7">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7" s="46">
        <f>IF(DATE(YEAR($G$3),MONTH($G$3),DAY($G$3))&gt;=DATE(YEAR($G$3),2,1),SUM(Table1[[#This Row],[Fee Amount]]*0.01),SUM(0))</f>
        <v>0</v>
      </c>
      <c r="F7" s="45" t="s">
        <v>55</v>
      </c>
      <c r="G7" s="31"/>
      <c r="H7" s="42"/>
      <c r="J7" s="27"/>
    </row>
    <row r="8" spans="1:10" ht="30" customHeight="1" x14ac:dyDescent="0.2">
      <c r="A8" s="36"/>
      <c r="B8" s="37"/>
      <c r="C8" s="37"/>
      <c r="D8" s="41" cm="1">
        <f t="array" ref="D8">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8" s="46">
        <f>IF(DATE(YEAR($G$3),MONTH($G$3),DAY($G$3))&gt;=DATE(YEAR($G$3),2,1),SUM(Table1[[#This Row],[Fee Amount]]*0.01),SUM(0))</f>
        <v>0</v>
      </c>
      <c r="F8" s="45" t="s">
        <v>55</v>
      </c>
      <c r="G8" s="31"/>
      <c r="H8" s="42"/>
      <c r="J8" s="27"/>
    </row>
    <row r="9" spans="1:10" ht="30" customHeight="1" x14ac:dyDescent="0.2">
      <c r="A9" s="36"/>
      <c r="B9" s="37"/>
      <c r="C9" s="37"/>
      <c r="D9" s="41" cm="1">
        <f t="array" ref="D9">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9" s="46">
        <f>IF(DATE(YEAR($G$3),MONTH($G$3),DAY($G$3))&gt;=DATE(YEAR($G$3),2,1),SUM(Table1[[#This Row],[Fee Amount]]*0.01),SUM(0))</f>
        <v>0</v>
      </c>
      <c r="F9" s="45" t="s">
        <v>55</v>
      </c>
      <c r="G9" s="31"/>
      <c r="H9" s="42"/>
      <c r="J9" s="27"/>
    </row>
    <row r="10" spans="1:10" ht="30" customHeight="1" x14ac:dyDescent="0.2">
      <c r="A10" s="36"/>
      <c r="B10" s="37"/>
      <c r="C10" s="37"/>
      <c r="D10" s="41" cm="1">
        <f t="array" ref="D10">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0" s="46">
        <f>IF(DATE(YEAR($G$3),MONTH($G$3),DAY($G$3))&gt;=DATE(YEAR($G$3),2,1),SUM(Table1[[#This Row],[Fee Amount]]*0.01),SUM(0))</f>
        <v>0</v>
      </c>
      <c r="F10" s="45" t="s">
        <v>55</v>
      </c>
      <c r="G10" s="31"/>
      <c r="H10" s="42"/>
      <c r="J10" s="27"/>
    </row>
    <row r="11" spans="1:10" ht="30" customHeight="1" x14ac:dyDescent="0.2">
      <c r="A11" s="36"/>
      <c r="B11" s="37"/>
      <c r="C11" s="37"/>
      <c r="D11" s="41" cm="1">
        <f t="array" ref="D11">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1" s="46">
        <f>IF(DATE(YEAR($G$3),MONTH($G$3),DAY($G$3))&gt;=DATE(YEAR($G$3),2,1),SUM(Table1[[#This Row],[Fee Amount]]*0.01),SUM(0))</f>
        <v>0</v>
      </c>
      <c r="F11" s="45" t="s">
        <v>55</v>
      </c>
      <c r="G11" s="31"/>
      <c r="H11" s="42"/>
      <c r="J11" s="27"/>
    </row>
    <row r="12" spans="1:10" ht="30" customHeight="1" x14ac:dyDescent="0.2">
      <c r="A12" s="36"/>
      <c r="B12" s="37"/>
      <c r="C12" s="37"/>
      <c r="D12" s="41" cm="1">
        <f t="array" ref="D12">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2" s="46">
        <f>IF(DATE(YEAR($G$3),MONTH($G$3),DAY($G$3))&gt;=DATE(YEAR($G$3),2,1),SUM(Table1[[#This Row],[Fee Amount]]*0.01),SUM(0))</f>
        <v>0</v>
      </c>
      <c r="F12" s="45" t="s">
        <v>55</v>
      </c>
      <c r="G12" s="31"/>
      <c r="H12" s="42"/>
      <c r="J12" s="27"/>
    </row>
    <row r="13" spans="1:10" ht="30" customHeight="1" x14ac:dyDescent="0.2">
      <c r="A13" s="36"/>
      <c r="B13" s="37"/>
      <c r="C13" s="37"/>
      <c r="D13" s="41" cm="1">
        <f t="array" ref="D13">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3" s="46">
        <f>IF(DATE(YEAR($G$3),MONTH($G$3),DAY($G$3))&gt;=DATE(YEAR($G$3),2,1),SUM(Table1[[#This Row],[Fee Amount]]*0.01),SUM(0))</f>
        <v>0</v>
      </c>
      <c r="F13" s="45" t="s">
        <v>55</v>
      </c>
      <c r="G13" s="31"/>
      <c r="H13" s="42"/>
      <c r="J13" s="27"/>
    </row>
    <row r="14" spans="1:10" ht="30" customHeight="1" x14ac:dyDescent="0.2">
      <c r="A14" s="36"/>
      <c r="B14" s="37"/>
      <c r="C14" s="37"/>
      <c r="D14" s="41" cm="1">
        <f t="array" ref="D14">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4" s="46">
        <f>IF(DATE(YEAR($G$3),MONTH($G$3),DAY($G$3))&gt;=DATE(YEAR($G$3),2,1),SUM(Table1[[#This Row],[Fee Amount]]*0.01),SUM(0))</f>
        <v>0</v>
      </c>
      <c r="F14" s="45" t="s">
        <v>55</v>
      </c>
      <c r="G14" s="31"/>
      <c r="H14" s="42"/>
      <c r="J14" s="27"/>
    </row>
    <row r="15" spans="1:10" ht="30" customHeight="1" x14ac:dyDescent="0.2">
      <c r="A15" s="36"/>
      <c r="B15" s="37"/>
      <c r="C15" s="37"/>
      <c r="D15" s="41" cm="1">
        <f t="array" ref="D15">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5" s="46">
        <f>IF(DATE(YEAR($G$3),MONTH($G$3),DAY($G$3))&gt;=DATE(YEAR($G$3),2,1),SUM(Table1[[#This Row],[Fee Amount]]*0.01),SUM(0))</f>
        <v>0</v>
      </c>
      <c r="F15" s="45" t="s">
        <v>55</v>
      </c>
      <c r="G15" s="31"/>
      <c r="H15" s="42"/>
      <c r="J15" s="27"/>
    </row>
    <row r="16" spans="1:10" ht="30" customHeight="1" x14ac:dyDescent="0.2">
      <c r="A16" s="36"/>
      <c r="B16" s="37"/>
      <c r="C16" s="37"/>
      <c r="D16" s="41" cm="1">
        <f t="array" ref="D16">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6" s="46">
        <f>IF(DATE(YEAR($G$3),MONTH($G$3),DAY($G$3))&gt;=DATE(YEAR($G$3),2,1),SUM(Table1[[#This Row],[Fee Amount]]*0.01),SUM(0))</f>
        <v>0</v>
      </c>
      <c r="F16" s="45" t="s">
        <v>55</v>
      </c>
      <c r="G16" s="31"/>
      <c r="H16" s="42"/>
      <c r="J16" s="27"/>
    </row>
    <row r="17" spans="1:10" ht="30" customHeight="1" x14ac:dyDescent="0.2">
      <c r="A17" s="36"/>
      <c r="B17" s="37"/>
      <c r="C17" s="37"/>
      <c r="D17" s="41" cm="1">
        <f t="array" ref="D17">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7" s="46">
        <f>IF(DATE(YEAR($G$3),MONTH($G$3),DAY($G$3))&gt;=DATE(YEAR($G$3),2,1),SUM(Table1[[#This Row],[Fee Amount]]*0.01),SUM(0))</f>
        <v>0</v>
      </c>
      <c r="F17" s="45" t="s">
        <v>55</v>
      </c>
      <c r="G17" s="31"/>
      <c r="H17" s="42"/>
      <c r="J17" s="27"/>
    </row>
    <row r="18" spans="1:10" ht="30" customHeight="1" x14ac:dyDescent="0.2">
      <c r="A18" s="36"/>
      <c r="B18" s="37"/>
      <c r="C18" s="37"/>
      <c r="D18" s="41" cm="1">
        <f t="array" ref="D18">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8" s="46">
        <f>IF(DATE(YEAR($G$3),MONTH($G$3),DAY($G$3))&gt;=DATE(YEAR($G$3),2,1),SUM(Table1[[#This Row],[Fee Amount]]*0.01),SUM(0))</f>
        <v>0</v>
      </c>
      <c r="F18" s="45" t="s">
        <v>55</v>
      </c>
      <c r="G18" s="31"/>
      <c r="H18" s="42"/>
      <c r="J18" s="27"/>
    </row>
    <row r="19" spans="1:10" ht="30" customHeight="1" x14ac:dyDescent="0.2">
      <c r="A19" s="36"/>
      <c r="B19" s="37"/>
      <c r="C19" s="37"/>
      <c r="D19" s="41" cm="1">
        <f t="array" ref="D19">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19" s="46">
        <f>IF(DATE(YEAR($G$3),MONTH($G$3),DAY($G$3))&gt;=DATE(YEAR($G$3),2,1),SUM(Table1[[#This Row],[Fee Amount]]*0.01),SUM(0))</f>
        <v>0</v>
      </c>
      <c r="F19" s="45" t="s">
        <v>55</v>
      </c>
      <c r="G19" s="31"/>
      <c r="H19" s="42"/>
      <c r="J19" s="27"/>
    </row>
    <row r="20" spans="1:10" ht="30" customHeight="1" x14ac:dyDescent="0.2">
      <c r="A20" s="36"/>
      <c r="B20" s="37"/>
      <c r="C20" s="37"/>
      <c r="D20" s="41" cm="1">
        <f t="array" ref="D20">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0" s="46">
        <f>IF(DATE(YEAR($G$3),MONTH($G$3),DAY($G$3))&gt;=DATE(YEAR($G$3),2,1),SUM(Table1[[#This Row],[Fee Amount]]*0.01),SUM(0))</f>
        <v>0</v>
      </c>
      <c r="F20" s="45" t="s">
        <v>55</v>
      </c>
      <c r="G20" s="31"/>
      <c r="H20" s="42"/>
      <c r="J20" s="27"/>
    </row>
    <row r="21" spans="1:10" ht="30" customHeight="1" x14ac:dyDescent="0.2">
      <c r="A21" s="36"/>
      <c r="B21" s="37"/>
      <c r="C21" s="37"/>
      <c r="D21" s="41" cm="1">
        <f t="array" ref="D21">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1" s="46">
        <f>IF(DATE(YEAR($G$3),MONTH($G$3),DAY($G$3))&gt;=DATE(YEAR($G$3),2,1),SUM(Table1[[#This Row],[Fee Amount]]*0.01),SUM(0))</f>
        <v>0</v>
      </c>
      <c r="F21" s="45" t="s">
        <v>55</v>
      </c>
      <c r="G21" s="31"/>
      <c r="H21" s="42"/>
      <c r="J21" s="27"/>
    </row>
    <row r="22" spans="1:10" ht="30" customHeight="1" x14ac:dyDescent="0.2">
      <c r="A22" s="36"/>
      <c r="B22" s="37"/>
      <c r="C22" s="37"/>
      <c r="D22" s="41" cm="1">
        <f t="array" ref="D22">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2" s="46">
        <f>IF(DATE(YEAR($G$3),MONTH($G$3),DAY($G$3))&gt;=DATE(YEAR($G$3),2,1),SUM(Table1[[#This Row],[Fee Amount]]*0.01),SUM(0))</f>
        <v>0</v>
      </c>
      <c r="F22" s="45" t="s">
        <v>55</v>
      </c>
      <c r="G22" s="31"/>
      <c r="H22" s="42"/>
      <c r="J22" s="27"/>
    </row>
    <row r="23" spans="1:10" ht="30" customHeight="1" x14ac:dyDescent="0.2">
      <c r="A23" s="36"/>
      <c r="B23" s="37"/>
      <c r="C23" s="37"/>
      <c r="D23" s="41" cm="1">
        <f t="array" ref="D23">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3" s="46">
        <f>IF(DATE(YEAR($G$3),MONTH($G$3),DAY($G$3))&gt;=DATE(YEAR($G$3),2,1),SUM(Table1[[#This Row],[Fee Amount]]*0.01),SUM(0))</f>
        <v>0</v>
      </c>
      <c r="F23" s="45" t="s">
        <v>55</v>
      </c>
      <c r="G23" s="31"/>
      <c r="H23" s="42"/>
      <c r="J23" s="27"/>
    </row>
    <row r="24" spans="1:10" ht="30" customHeight="1" x14ac:dyDescent="0.2">
      <c r="A24" s="36"/>
      <c r="B24" s="37"/>
      <c r="C24" s="37"/>
      <c r="D24" s="41" cm="1">
        <f t="array" ref="D24">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4" s="46">
        <f>IF(DATE(YEAR($G$3),MONTH($G$3),DAY($G$3))&gt;=DATE(YEAR($G$3),2,1),SUM(Table1[[#This Row],[Fee Amount]]*0.01),SUM(0))</f>
        <v>0</v>
      </c>
      <c r="F24" s="45" t="s">
        <v>55</v>
      </c>
      <c r="G24" s="31"/>
      <c r="H24" s="42"/>
      <c r="J24" s="27"/>
    </row>
    <row r="25" spans="1:10" ht="30" customHeight="1" x14ac:dyDescent="0.2">
      <c r="A25" s="36"/>
      <c r="B25" s="37"/>
      <c r="C25" s="37"/>
      <c r="D25" s="41" cm="1">
        <f t="array" ref="D25">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5" s="46">
        <f>IF(DATE(YEAR($G$3),MONTH($G$3),DAY($G$3))&gt;=DATE(YEAR($G$3),2,1),SUM(Table1[[#This Row],[Fee Amount]]*0.01),SUM(0))</f>
        <v>0</v>
      </c>
      <c r="F25" s="45" t="s">
        <v>55</v>
      </c>
      <c r="G25" s="31"/>
      <c r="H25" s="42"/>
      <c r="J25" s="27"/>
    </row>
    <row r="26" spans="1:10" ht="30" customHeight="1" x14ac:dyDescent="0.2">
      <c r="A26" s="36"/>
      <c r="B26" s="37"/>
      <c r="C26" s="37"/>
      <c r="D26" s="41" cm="1">
        <f t="array" ref="D26">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6" s="46">
        <f>IF(DATE(YEAR($G$3),MONTH($G$3),DAY($G$3))&gt;=DATE(YEAR($G$3),2,1),SUM(Table1[[#This Row],[Fee Amount]]*0.01),SUM(0))</f>
        <v>0</v>
      </c>
      <c r="F26" s="45" t="s">
        <v>55</v>
      </c>
      <c r="G26" s="31"/>
      <c r="H26" s="42"/>
      <c r="J26" s="27"/>
    </row>
    <row r="27" spans="1:10" ht="30" customHeight="1" x14ac:dyDescent="0.2">
      <c r="A27" s="36"/>
      <c r="B27" s="37"/>
      <c r="C27" s="37"/>
      <c r="D27" s="41" cm="1">
        <f t="array" ref="D27">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7" s="46">
        <f>IF(DATE(YEAR($G$3),MONTH($G$3),DAY($G$3))&gt;=DATE(YEAR($G$3),2,1),SUM(Table1[[#This Row],[Fee Amount]]*0.01),SUM(0))</f>
        <v>0</v>
      </c>
      <c r="F27" s="45" t="s">
        <v>55</v>
      </c>
      <c r="G27" s="31"/>
      <c r="H27" s="42"/>
      <c r="J27" s="27"/>
    </row>
    <row r="28" spans="1:10" ht="30" customHeight="1" x14ac:dyDescent="0.2">
      <c r="A28" s="36"/>
      <c r="B28" s="37"/>
      <c r="C28" s="37"/>
      <c r="D28" s="41" cm="1">
        <f t="array" ref="D28">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8" s="46">
        <f>IF(DATE(YEAR($G$3),MONTH($G$3),DAY($G$3))&gt;=DATE(YEAR($G$3),2,1),SUM(Table1[[#This Row],[Fee Amount]]*0.01),SUM(0))</f>
        <v>0</v>
      </c>
      <c r="F28" s="45" t="s">
        <v>55</v>
      </c>
      <c r="G28" s="31"/>
      <c r="H28" s="42"/>
      <c r="J28" s="27"/>
    </row>
    <row r="29" spans="1:10" ht="30" customHeight="1" x14ac:dyDescent="0.2">
      <c r="A29" s="36"/>
      <c r="B29" s="37"/>
      <c r="C29" s="37"/>
      <c r="D29" s="41" cm="1">
        <f t="array" ref="D29">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29" s="46">
        <f>IF(DATE(YEAR($G$3),MONTH($G$3),DAY($G$3))&gt;=DATE(YEAR($G$3),2,1),SUM(Table1[[#This Row],[Fee Amount]]*0.01),SUM(0))</f>
        <v>0</v>
      </c>
      <c r="F29" s="45" t="s">
        <v>55</v>
      </c>
      <c r="G29" s="31"/>
      <c r="H29" s="42"/>
      <c r="J29" s="27"/>
    </row>
    <row r="30" spans="1:10" ht="30" customHeight="1" x14ac:dyDescent="0.2">
      <c r="A30" s="36"/>
      <c r="B30" s="37"/>
      <c r="C30" s="37"/>
      <c r="D30" s="41" cm="1">
        <f t="array" ref="D30">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30" s="46">
        <f>IF(DATE(YEAR($G$3),MONTH($G$3),DAY($G$3))&gt;=DATE(YEAR($G$3),2,1),SUM(Table1[[#This Row],[Fee Amount]]*0.01),SUM(0))</f>
        <v>0</v>
      </c>
      <c r="F30" s="45" t="s">
        <v>55</v>
      </c>
      <c r="G30" s="31"/>
      <c r="H30" s="42"/>
      <c r="J30" s="27"/>
    </row>
    <row r="31" spans="1:10" ht="30" customHeight="1" x14ac:dyDescent="0.2">
      <c r="A31" s="36"/>
      <c r="B31" s="37"/>
      <c r="C31" s="37"/>
      <c r="D31" s="41" cm="1">
        <f t="array" ref="D31">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31" s="46">
        <f>IF(DATE(YEAR($G$3),MONTH($G$3),DAY($G$3))&gt;=DATE(YEAR($G$3),2,1),SUM(Table1[[#This Row],[Fee Amount]]*0.01),SUM(0))</f>
        <v>0</v>
      </c>
      <c r="F31" s="45" t="s">
        <v>55</v>
      </c>
      <c r="G31" s="31"/>
      <c r="H31" s="42"/>
      <c r="J31" s="27"/>
    </row>
    <row r="32" spans="1:10" ht="30" customHeight="1" x14ac:dyDescent="0.2">
      <c r="A32" s="36"/>
      <c r="B32" s="37"/>
      <c r="C32" s="37"/>
      <c r="D32" s="41" cm="1">
        <f t="array" ref="D32">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32" s="46">
        <f>IF(DATE(YEAR($G$3),MONTH($G$3),DAY($G$3))&gt;=DATE(YEAR($G$3),2,1),SUM(Table1[[#This Row],[Fee Amount]]*0.01),SUM(0))</f>
        <v>0</v>
      </c>
      <c r="F32" s="45" t="s">
        <v>55</v>
      </c>
      <c r="G32" s="31"/>
      <c r="H32" s="42"/>
      <c r="J32" s="27"/>
    </row>
    <row r="33" spans="1:10" ht="30" customHeight="1" x14ac:dyDescent="0.2">
      <c r="A33" s="36"/>
      <c r="B33" s="37"/>
      <c r="C33" s="37"/>
      <c r="D33" s="41" cm="1">
        <f t="array" ref="D33">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33" s="46">
        <f>IF(DATE(YEAR($G$3),MONTH($G$3),DAY($G$3))&gt;=DATE(YEAR($G$3),2,1),SUM(Table1[[#This Row],[Fee Amount]]*0.01),SUM(0))</f>
        <v>0</v>
      </c>
      <c r="F33" s="45" t="s">
        <v>55</v>
      </c>
      <c r="G33" s="31"/>
      <c r="H33" s="42"/>
      <c r="J33" s="27"/>
    </row>
    <row r="34" spans="1:10" ht="30" customHeight="1" x14ac:dyDescent="0.2">
      <c r="A34" s="36"/>
      <c r="B34" s="37"/>
      <c r="C34" s="37"/>
      <c r="D34" s="41" cm="1">
        <f t="array" ref="D34">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34" s="46">
        <f>IF(DATE(YEAR($G$3),MONTH($G$3),DAY($G$3))&gt;=DATE(YEAR($G$3),2,1),SUM(Table1[[#This Row],[Fee Amount]]*0.01),SUM(0))</f>
        <v>0</v>
      </c>
      <c r="F34" s="45" t="s">
        <v>55</v>
      </c>
      <c r="G34" s="31"/>
      <c r="H34" s="42"/>
      <c r="J34" s="27"/>
    </row>
    <row r="35" spans="1:10" ht="30" customHeight="1" x14ac:dyDescent="0.2">
      <c r="A35" s="36"/>
      <c r="B35" s="37"/>
      <c r="C35" s="37"/>
      <c r="D35" s="41" cm="1">
        <f t="array" ref="D35">IF(ISBLANK(Table1[[#This Row],[Gross Seed Sales Last Year]]),0,_xlfn.IFS(Table1[[#This Row],[Gross Seed Sales Last Year]]&lt;=2500,15,Table1[[#This Row],[Gross Seed Sales Last Year]]&lt;=25000,50,Table1[[#This Row],[Gross Seed Sales Last Year]]&lt;=50000,70,Table1[[#This Row],[Gross Seed Sales Last Year]]&lt;=100000,150,Table1[[#This Row],[Gross Seed Sales Last Year]]&lt;=200000,300,Table1[[#This Row],[Gross Seed Sales Last Year]]&lt;=300000,400,Table1[[#This Row],[Gross Seed Sales Last Year]]&lt;=400000,500,Table1[[#This Row],[Gross Seed Sales Last Year]]&lt;=500000,600,Table1[[#This Row],[Gross Seed Sales Last Year]]&gt;500000,700))</f>
        <v>0</v>
      </c>
      <c r="E35" s="46">
        <f>IF(DATE(YEAR($G$3),MONTH($G$3),DAY($G$3))&gt;=DATE(YEAR($G$3),2,1),SUM(Table1[[#This Row],[Fee Amount]]*0.01),SUM(0))</f>
        <v>0</v>
      </c>
      <c r="F35" s="45" t="s">
        <v>55</v>
      </c>
      <c r="G35" s="31"/>
      <c r="H35" s="42"/>
      <c r="J35" s="27"/>
    </row>
    <row r="36" spans="1:10" x14ac:dyDescent="0.2">
      <c r="A36" s="36" t="s">
        <v>70</v>
      </c>
      <c r="B36" s="37"/>
      <c r="C36" s="37"/>
      <c r="D36" s="43">
        <f>SUBTOTAL(109,Table1[Fee Amount])</f>
        <v>0</v>
      </c>
      <c r="E36" s="43">
        <f>SUBTOTAL(109,Table1[Penalty Amount])</f>
        <v>0</v>
      </c>
      <c r="F36" s="38"/>
      <c r="G36" s="31"/>
      <c r="H36" s="44">
        <f>SUBTOTAL(103,Table1[Gross Seed Sales Last Year])</f>
        <v>0</v>
      </c>
    </row>
    <row r="901" ht="48.75" customHeight="1" x14ac:dyDescent="0.2"/>
    <row r="922" ht="36.75" customHeight="1" x14ac:dyDescent="0.2"/>
  </sheetData>
  <mergeCells count="3">
    <mergeCell ref="B3:E3"/>
    <mergeCell ref="F1:H2"/>
    <mergeCell ref="B2:D2"/>
  </mergeCells>
  <pageMargins left="0.7" right="0.7" top="0.75" bottom="0.75" header="0.3" footer="0.3"/>
  <pageSetup scale="49" fitToHeight="0"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F23F347E-957E-4CDB-869F-F05221BAC8FA}">
          <x14:formula1>
            <xm:f>'Supplemental Sheet Calculator'!$E$3:$E$5</xm:f>
          </x14:formula1>
          <xm:sqref>F5:F35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227D8-4895-4317-B87C-C555B87F4CD3}">
  <sheetPr codeName="Sheet1"/>
  <dimension ref="A2:R20"/>
  <sheetViews>
    <sheetView tabSelected="1" topLeftCell="C1" workbookViewId="0">
      <selection activeCell="R26" sqref="R26"/>
    </sheetView>
  </sheetViews>
  <sheetFormatPr defaultRowHeight="12.75" x14ac:dyDescent="0.2"/>
  <cols>
    <col min="1" max="1" width="14.1640625" customWidth="1"/>
    <col min="2" max="2" width="19.5" customWidth="1"/>
    <col min="3" max="3" width="12.6640625" customWidth="1"/>
    <col min="16" max="16" width="43.5" bestFit="1" customWidth="1"/>
    <col min="17" max="17" width="29" bestFit="1" customWidth="1"/>
    <col min="18" max="18" width="41.1640625" bestFit="1" customWidth="1"/>
  </cols>
  <sheetData>
    <row r="2" spans="1:18" x14ac:dyDescent="0.2">
      <c r="B2" s="23" t="s">
        <v>57</v>
      </c>
    </row>
    <row r="3" spans="1:18" x14ac:dyDescent="0.2">
      <c r="B3" s="23" t="s">
        <v>58</v>
      </c>
      <c r="C3" s="28">
        <f>COUNTA(Table1[Location Name:])</f>
        <v>0</v>
      </c>
      <c r="E3" s="23" t="s">
        <v>62</v>
      </c>
      <c r="F3">
        <f>COUNTIF(Table1[[#All],[Renewal/ New Permit]],'Supplemental Sheet Calculator'!E3)</f>
        <v>0</v>
      </c>
    </row>
    <row r="4" spans="1:18" x14ac:dyDescent="0.2">
      <c r="B4" s="23" t="s">
        <v>59</v>
      </c>
      <c r="C4" s="29">
        <f>SUM(Table1[Fee Amount])</f>
        <v>0</v>
      </c>
      <c r="E4" s="23" t="s">
        <v>55</v>
      </c>
      <c r="F4">
        <f>COUNTIF(Table1[[#All],[Renewal/ New Permit]],'Supplemental Sheet Calculator'!E4)</f>
        <v>31</v>
      </c>
    </row>
    <row r="5" spans="1:18" ht="25.5" x14ac:dyDescent="0.2">
      <c r="B5" s="23" t="s">
        <v>60</v>
      </c>
      <c r="C5" s="29">
        <f>SUM(Table1[Penalty Amount])</f>
        <v>0</v>
      </c>
      <c r="E5" s="30" t="s">
        <v>69</v>
      </c>
      <c r="F5">
        <f>COUNTIF(Table1[[#All],[Renewal/ New Permit]],'Supplemental Sheet Calculator'!E5)</f>
        <v>0</v>
      </c>
    </row>
    <row r="6" spans="1:18" ht="14.25" x14ac:dyDescent="0.2">
      <c r="B6" s="23" t="s">
        <v>61</v>
      </c>
      <c r="C6" s="29">
        <f>SUM(C4:C5)</f>
        <v>0</v>
      </c>
      <c r="P6" s="55"/>
      <c r="Q6" s="55"/>
      <c r="R6" s="55"/>
    </row>
    <row r="7" spans="1:18" ht="14.25" x14ac:dyDescent="0.2">
      <c r="P7" s="55"/>
      <c r="Q7" s="55"/>
      <c r="R7" s="55"/>
    </row>
    <row r="8" spans="1:18" ht="14.25" x14ac:dyDescent="0.2">
      <c r="P8" s="55"/>
      <c r="Q8" s="55"/>
      <c r="R8" s="55"/>
    </row>
    <row r="9" spans="1:18" ht="14.25" x14ac:dyDescent="0.2">
      <c r="A9" s="108" t="s">
        <v>74</v>
      </c>
      <c r="B9" s="108"/>
      <c r="P9" s="55"/>
      <c r="Q9" s="55"/>
      <c r="R9" s="55"/>
    </row>
    <row r="10" spans="1:18" ht="14.25" x14ac:dyDescent="0.2">
      <c r="A10" s="49" t="s">
        <v>72</v>
      </c>
      <c r="B10" s="49" t="s">
        <v>73</v>
      </c>
      <c r="C10" t="s">
        <v>48</v>
      </c>
      <c r="D10" t="s">
        <v>49</v>
      </c>
      <c r="P10" s="55"/>
      <c r="Q10" s="55"/>
      <c r="R10" s="55"/>
    </row>
    <row r="11" spans="1:18" ht="14.25" x14ac:dyDescent="0.2">
      <c r="A11" s="39">
        <v>0</v>
      </c>
      <c r="B11" s="39">
        <v>2500</v>
      </c>
      <c r="C11" s="39">
        <v>15</v>
      </c>
      <c r="D11" s="39">
        <v>1.5</v>
      </c>
      <c r="P11" s="55"/>
      <c r="Q11" s="55"/>
      <c r="R11" s="55"/>
    </row>
    <row r="12" spans="1:18" ht="14.25" x14ac:dyDescent="0.2">
      <c r="A12" s="39">
        <v>2500.0100000000002</v>
      </c>
      <c r="B12" s="39">
        <v>25000</v>
      </c>
      <c r="C12" s="39">
        <v>50</v>
      </c>
      <c r="D12" s="39">
        <v>5</v>
      </c>
      <c r="P12" s="55"/>
      <c r="Q12" s="55"/>
      <c r="R12" s="55"/>
    </row>
    <row r="13" spans="1:18" ht="14.25" x14ac:dyDescent="0.2">
      <c r="A13" s="39">
        <f>B12+0.01</f>
        <v>25000.01</v>
      </c>
      <c r="B13" s="39">
        <v>50000</v>
      </c>
      <c r="C13" s="39">
        <v>70</v>
      </c>
      <c r="D13" s="39">
        <v>7</v>
      </c>
      <c r="P13" s="55"/>
      <c r="Q13" s="55"/>
      <c r="R13" s="55"/>
    </row>
    <row r="14" spans="1:18" ht="14.25" x14ac:dyDescent="0.2">
      <c r="A14" s="39">
        <f t="shared" ref="A14:A19" si="0">B13+0.01</f>
        <v>50000.01</v>
      </c>
      <c r="B14" s="39">
        <v>100000</v>
      </c>
      <c r="C14" s="39">
        <v>150</v>
      </c>
      <c r="D14" s="39">
        <v>15</v>
      </c>
      <c r="P14" s="55"/>
      <c r="Q14" s="55"/>
      <c r="R14" s="55"/>
    </row>
    <row r="15" spans="1:18" ht="14.25" x14ac:dyDescent="0.2">
      <c r="A15" s="39">
        <f t="shared" si="0"/>
        <v>100000.01</v>
      </c>
      <c r="B15" s="39">
        <v>200000</v>
      </c>
      <c r="C15" s="39">
        <v>300</v>
      </c>
      <c r="D15" s="39">
        <v>30</v>
      </c>
      <c r="P15" s="55"/>
      <c r="Q15" s="55"/>
      <c r="R15" s="55"/>
    </row>
    <row r="16" spans="1:18" ht="14.25" x14ac:dyDescent="0.2">
      <c r="A16" s="39">
        <f t="shared" si="0"/>
        <v>200000.01</v>
      </c>
      <c r="B16" s="39">
        <v>300000</v>
      </c>
      <c r="C16" s="39">
        <v>400</v>
      </c>
      <c r="D16" s="39">
        <v>40</v>
      </c>
      <c r="P16" s="55"/>
      <c r="Q16" s="55"/>
      <c r="R16" s="55"/>
    </row>
    <row r="17" spans="1:18" ht="14.25" x14ac:dyDescent="0.2">
      <c r="A17" s="39">
        <f t="shared" si="0"/>
        <v>300000.01</v>
      </c>
      <c r="B17" s="39">
        <v>400000</v>
      </c>
      <c r="C17" s="39">
        <v>500</v>
      </c>
      <c r="D17" s="39">
        <v>50</v>
      </c>
      <c r="P17" s="55"/>
      <c r="Q17" s="55"/>
      <c r="R17" s="55"/>
    </row>
    <row r="18" spans="1:18" ht="14.25" x14ac:dyDescent="0.2">
      <c r="A18" s="39">
        <f t="shared" si="0"/>
        <v>400000.01</v>
      </c>
      <c r="B18" s="39">
        <v>500000</v>
      </c>
      <c r="C18" s="39">
        <v>600</v>
      </c>
      <c r="D18" s="39">
        <v>60</v>
      </c>
      <c r="P18" s="55"/>
      <c r="Q18" s="55"/>
      <c r="R18" s="55"/>
    </row>
    <row r="19" spans="1:18" ht="14.25" x14ac:dyDescent="0.2">
      <c r="A19" s="39">
        <f t="shared" si="0"/>
        <v>500000.01</v>
      </c>
      <c r="B19" s="39">
        <f>A19*200</f>
        <v>100000002</v>
      </c>
      <c r="C19" s="39">
        <v>700</v>
      </c>
      <c r="D19" s="39">
        <v>70</v>
      </c>
      <c r="P19" s="55"/>
      <c r="Q19" s="55"/>
      <c r="R19" s="55"/>
    </row>
    <row r="20" spans="1:18" x14ac:dyDescent="0.2">
      <c r="A20" s="39"/>
      <c r="B20" s="39"/>
      <c r="C20" s="39">
        <v>0</v>
      </c>
      <c r="D20" s="39">
        <v>0</v>
      </c>
    </row>
  </sheetData>
  <mergeCells count="1">
    <mergeCell ref="A9:B9"/>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AC372-2724-46F3-8A49-793F23ACFA51}">
  <dimension ref="A1"/>
  <sheetViews>
    <sheetView workbookViewId="0"/>
  </sheetViews>
  <sheetFormatPr defaultRowHeight="12.75" x14ac:dyDescent="0.2"/>
  <sheetData/>
  <pageMargins left="0.7" right="0.7" top="0.75" bottom="0.75" header="0.3" footer="0.3"/>
</worksheet>
</file>

<file path=docMetadata/LabelInfo.xml><?xml version="1.0" encoding="utf-8"?>
<clbl:labelList xmlns:clbl="http://schemas.microsoft.com/office/2020/mipLabelMetadata">
  <clbl:label id="{bedd5d6f-bcfc-46d4-918d-7fb210e57897}" enabled="0" method="" siteId="{bedd5d6f-bcfc-46d4-918d-7fb210e5789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Seed Permit</vt:lpstr>
      <vt:lpstr>Supplemental Sheet</vt:lpstr>
      <vt:lpstr>Supplemental Sheet Calculator</vt:lpstr>
      <vt:lpstr>Sheet1</vt:lpstr>
      <vt:lpstr>'Supplemental Sheet'!Print_Titles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Seed Dealer 2022.pub</dc:title>
  <dc:creator>scott.absher</dc:creator>
  <cp:lastModifiedBy>Pickett, Blake</cp:lastModifiedBy>
  <cp:lastPrinted>2024-09-19T22:12:35Z</cp:lastPrinted>
  <dcterms:created xsi:type="dcterms:W3CDTF">2024-09-19T20:56:51Z</dcterms:created>
  <dcterms:modified xsi:type="dcterms:W3CDTF">2025-11-21T21:29:32Z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2021-11-17T00:00:00Z</vt:filetime>
  </property>
  <property fmtid="{D5CDD505-2E9C-101B-9397-08002B2CF9AE}" pid="3" name="Creator">
    <vt:lpwstr>PScript5.dll Version 5.2.2</vt:lpwstr>
  </property>
  <property fmtid="{D5CDD505-2E9C-101B-9397-08002B2CF9AE}" pid="4" name="LastSaved">
    <vt:filetime>2024-09-19T00:00:00Z</vt:filetime>
  </property>
  <property fmtid="{D5CDD505-2E9C-101B-9397-08002B2CF9AE}" pid="5" name="Producer">
    <vt:lpwstr>Acrobat Distiller 11.0 (Windows)</vt:lpwstr>
  </property>
</Properties>
</file>